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 2" sheetId="1" r:id="rId4"/>
    <sheet state="visible" name="May 3" sheetId="2" r:id="rId5"/>
    <sheet state="visible" name="May 4" sheetId="3" r:id="rId6"/>
    <sheet state="visible" name="May 6" sheetId="4" r:id="rId7"/>
    <sheet state="visible" name="May 7" sheetId="5" r:id="rId8"/>
    <sheet state="visible" name="May 8" sheetId="6" r:id="rId9"/>
    <sheet state="visible" name="May 9" sheetId="7" r:id="rId10"/>
    <sheet state="visible" name="May 10" sheetId="8" r:id="rId11"/>
    <sheet state="visible" name="May 13" sheetId="9" r:id="rId12"/>
    <sheet state="visible" name="May 14" sheetId="10" r:id="rId13"/>
    <sheet state="visible" name="May 15" sheetId="11" r:id="rId14"/>
    <sheet state="visible" name="May 16" sheetId="12" r:id="rId15"/>
    <sheet state="visible" name="May 17" sheetId="13" r:id="rId16"/>
    <sheet state="visible" name="May 20" sheetId="14" r:id="rId17"/>
    <sheet state="visible" name="May 21" sheetId="15" r:id="rId18"/>
    <sheet state="visible" name="May 22" sheetId="16" r:id="rId19"/>
    <sheet state="visible" name="May 23" sheetId="17" r:id="rId20"/>
    <sheet state="visible" name="May 24" sheetId="18" r:id="rId21"/>
    <sheet state="visible" name="May 27" sheetId="19" r:id="rId22"/>
    <sheet state="visible" name="May 28" sheetId="20" r:id="rId23"/>
    <sheet state="visible" name="MAy 29" sheetId="21" r:id="rId24"/>
    <sheet state="visible" name="May 30" sheetId="22" r:id="rId25"/>
    <sheet state="visible" name="May 31" sheetId="23" r:id="rId26"/>
    <sheet state="visible" name="TS" sheetId="24" r:id="rId27"/>
    <sheet state="visible" name="TBS" sheetId="25" r:id="rId28"/>
    <sheet state="visible" name="INVENTORY" sheetId="26" r:id="rId29"/>
  </sheets>
  <definedNames/>
  <calcPr/>
  <extLst>
    <ext uri="GoogleSheetsCustomDataVersion2">
      <go:sheetsCustomData xmlns:go="http://customooxmlschemas.google.com/" r:id="rId30" roundtripDataChecksum="wQ/3H89bL08Qqyn0y/HpsaY4W0g+xpMOo3KQ7iBaxuM="/>
    </ext>
  </extLst>
</workbook>
</file>

<file path=xl/sharedStrings.xml><?xml version="1.0" encoding="utf-8"?>
<sst xmlns="http://schemas.openxmlformats.org/spreadsheetml/2006/main" count="6876" uniqueCount="215">
  <si>
    <t>DAILY SALES REPORT</t>
  </si>
  <si>
    <t xml:space="preserve">ITEMS </t>
  </si>
  <si>
    <t>RETAIL PRICE</t>
  </si>
  <si>
    <t>PCS SOLD</t>
  </si>
  <si>
    <t xml:space="preserve">SALES </t>
  </si>
  <si>
    <t>DISCOUNTED PRICE</t>
  </si>
  <si>
    <t>SPECIAL DISC. PRICE</t>
  </si>
  <si>
    <t>SALES</t>
  </si>
  <si>
    <t>TOTALQTY SOLD</t>
  </si>
  <si>
    <t>PRODUCTION PRICE</t>
  </si>
  <si>
    <t>12% Vat</t>
  </si>
  <si>
    <t>10% Mark Up</t>
  </si>
  <si>
    <t>PROFIT</t>
  </si>
  <si>
    <t>NAPOLIZ</t>
  </si>
  <si>
    <t>Backpack Bag</t>
  </si>
  <si>
    <t>Black Tote Bag (Phased Out)</t>
  </si>
  <si>
    <t>Double Canopy</t>
  </si>
  <si>
    <t xml:space="preserve">Laptop Bag </t>
  </si>
  <si>
    <t>Script Santo Tomas with Tiger Back (B)</t>
  </si>
  <si>
    <t>Side Tiger Hoodie</t>
  </si>
  <si>
    <t>Sling Bag</t>
  </si>
  <si>
    <t>Front Tiger Hoodie</t>
  </si>
  <si>
    <t xml:space="preserve">University of Santo Tomas (B) </t>
  </si>
  <si>
    <t>UST Tiger Front and Back Graphic (W)</t>
  </si>
  <si>
    <t>White Tote Bag</t>
  </si>
  <si>
    <t>Wind Breaker</t>
  </si>
  <si>
    <t>TOTAL</t>
  </si>
  <si>
    <t>JYL</t>
  </si>
  <si>
    <t xml:space="preserve">GT Shirt </t>
  </si>
  <si>
    <t>Jacket</t>
  </si>
  <si>
    <t xml:space="preserve">Poloshirt 123456 </t>
  </si>
  <si>
    <t xml:space="preserve">VB Jersey w/ sig. (Phased Out) </t>
  </si>
  <si>
    <t>VB Jersey w/o sig.</t>
  </si>
  <si>
    <t xml:space="preserve">VB Jersey w/o sig. </t>
  </si>
  <si>
    <t>VB Jersey with sig. (Phased Out)</t>
  </si>
  <si>
    <t>JUC</t>
  </si>
  <si>
    <t>UST OAT Hoodie Jacket</t>
  </si>
  <si>
    <t xml:space="preserve">UST OAT T-Shirt </t>
  </si>
  <si>
    <t>UST T-Shirt Sports</t>
  </si>
  <si>
    <t>UST T-Shirt Tiger Pattern</t>
  </si>
  <si>
    <t>UST Happy Tiger</t>
  </si>
  <si>
    <t>OAT Tote Bag (Phased Out)</t>
  </si>
  <si>
    <t>USTORE</t>
  </si>
  <si>
    <t>Auto Umbrella</t>
  </si>
  <si>
    <t>Bag</t>
  </si>
  <si>
    <t>Eco Bag CGEEE!</t>
  </si>
  <si>
    <t>Keychain</t>
  </si>
  <si>
    <t>Kit Set</t>
  </si>
  <si>
    <t>Lanyard</t>
  </si>
  <si>
    <t xml:space="preserve">NB </t>
  </si>
  <si>
    <t>Sash Big</t>
  </si>
  <si>
    <t>Sash Small</t>
  </si>
  <si>
    <t>Shabby Hat</t>
  </si>
  <si>
    <t>Tiger Stuff Toy Small Grad</t>
  </si>
  <si>
    <t>Tote Bag CGEEE!</t>
  </si>
  <si>
    <t xml:space="preserve">Tote Bag Canvas White </t>
  </si>
  <si>
    <t>Tote (One For UST)</t>
  </si>
  <si>
    <t>Tumbler</t>
  </si>
  <si>
    <t>Umb. Cane</t>
  </si>
  <si>
    <t>Umb (One For UST)</t>
  </si>
  <si>
    <t>Utensil</t>
  </si>
  <si>
    <t xml:space="preserve"> </t>
  </si>
  <si>
    <t>TET AND DARS</t>
  </si>
  <si>
    <t>Arch</t>
  </si>
  <si>
    <t>Eco Bag</t>
  </si>
  <si>
    <t>Main Building</t>
  </si>
  <si>
    <t>Mug</t>
  </si>
  <si>
    <t>Notebook</t>
  </si>
  <si>
    <t>Pen</t>
  </si>
  <si>
    <t>Sticker</t>
  </si>
  <si>
    <t>Tote</t>
  </si>
  <si>
    <t>BLAZE</t>
  </si>
  <si>
    <t>Crew Neck Shirt</t>
  </si>
  <si>
    <t>Polo Shirt</t>
  </si>
  <si>
    <t>Socks</t>
  </si>
  <si>
    <t>socks set of 3</t>
  </si>
  <si>
    <t>MITSUI</t>
  </si>
  <si>
    <t>Stylus pen</t>
  </si>
  <si>
    <t>Retractable</t>
  </si>
  <si>
    <t>CENTRAL SEMINARY</t>
  </si>
  <si>
    <t>Subli. Shirt</t>
  </si>
  <si>
    <t>GRAND TOTAL</t>
  </si>
  <si>
    <t>TOTAL SALE</t>
  </si>
  <si>
    <t>TOTAL PROFIT</t>
  </si>
  <si>
    <t>CASH BREAKDOWN</t>
  </si>
  <si>
    <t>BILLS</t>
  </si>
  <si>
    <t>PCS</t>
  </si>
  <si>
    <t>AMOUNT</t>
  </si>
  <si>
    <t>REFERENCE NUMBER</t>
  </si>
  <si>
    <t>COINS</t>
  </si>
  <si>
    <t>CASH</t>
  </si>
  <si>
    <t>GCASH</t>
  </si>
  <si>
    <t>CASH REQ</t>
  </si>
  <si>
    <t>O.R</t>
  </si>
  <si>
    <t>OPEX</t>
  </si>
  <si>
    <t>VOUCHER</t>
  </si>
  <si>
    <t>TOTAL SALES</t>
  </si>
  <si>
    <t>UST OAT MUG</t>
  </si>
  <si>
    <t>VARSITY LIFE STYLE</t>
  </si>
  <si>
    <t>Baller</t>
  </si>
  <si>
    <t>Caps</t>
  </si>
  <si>
    <t>Hoodie</t>
  </si>
  <si>
    <t>Long Sticker</t>
  </si>
  <si>
    <t>Oversized Sweatshirt</t>
  </si>
  <si>
    <t>Scarves</t>
  </si>
  <si>
    <t xml:space="preserve">Shirts </t>
  </si>
  <si>
    <t>Sticker Pack</t>
  </si>
  <si>
    <t>Varsity Jacket</t>
  </si>
  <si>
    <t>UST OAT MUG (WE) Inside</t>
  </si>
  <si>
    <t>Old Umbrella</t>
  </si>
  <si>
    <t>C/O Sir DJ</t>
  </si>
  <si>
    <t>Poloshirt 3 Colors</t>
  </si>
  <si>
    <t>IPEA</t>
  </si>
  <si>
    <t>Tiger Shirt</t>
  </si>
  <si>
    <t>SHS(6x1900)Jacket</t>
  </si>
  <si>
    <t>UST OAT T-Shirt Colleges</t>
  </si>
  <si>
    <t>Poloshirt 3 Color</t>
  </si>
  <si>
    <t>UST T-Shirt Happy Tiger</t>
  </si>
  <si>
    <t>UST T-Shirt STS</t>
  </si>
  <si>
    <t>Poloshirt 123455</t>
  </si>
  <si>
    <t>TOTAL SALES FOR MAY 2024</t>
  </si>
  <si>
    <t>DATE</t>
  </si>
  <si>
    <t>AMOUNT VERIFIED/REMITTED</t>
  </si>
  <si>
    <t>FOR BILLING/CASH REQ.</t>
  </si>
  <si>
    <t>O.R.</t>
  </si>
  <si>
    <t>REV FUND</t>
  </si>
  <si>
    <t>Total</t>
  </si>
  <si>
    <t>TOTAL PHP</t>
  </si>
  <si>
    <t>18 Days</t>
  </si>
  <si>
    <t>AVERAGE</t>
  </si>
  <si>
    <t>Remitted to Finance</t>
  </si>
  <si>
    <t>Total Prod Price for Remittance</t>
  </si>
  <si>
    <t>Profit for UST</t>
  </si>
  <si>
    <t>MAY</t>
  </si>
  <si>
    <t>TOTAL QUANTITY</t>
  </si>
  <si>
    <t>ITEM PRICE</t>
  </si>
  <si>
    <t>FOR REMITTANCE</t>
  </si>
  <si>
    <t>REMARKS</t>
  </si>
  <si>
    <t>NAPOLIZ ENTERPRISES</t>
  </si>
  <si>
    <t>Back pack</t>
  </si>
  <si>
    <t>Cane Umbrella</t>
  </si>
  <si>
    <t>Hoodies Breaker</t>
  </si>
  <si>
    <t>Laptop Bag</t>
  </si>
  <si>
    <t>Shirts</t>
  </si>
  <si>
    <t>Tote Bag Black</t>
  </si>
  <si>
    <t>Tote Bag White</t>
  </si>
  <si>
    <t>JYL ATHLETICA</t>
  </si>
  <si>
    <t>GT 375</t>
  </si>
  <si>
    <t>Jacket @1900</t>
  </si>
  <si>
    <t>Poloshirt 3 Colors @800</t>
  </si>
  <si>
    <t>Poloshirt 123456 @860</t>
  </si>
  <si>
    <t>VB Jersey with Sig. @1800</t>
  </si>
  <si>
    <t>VB Jersey with Sig. @2800</t>
  </si>
  <si>
    <t>VB Jersey without Sig @1000</t>
  </si>
  <si>
    <t>VB Jersey without Sig @1500</t>
  </si>
  <si>
    <t>VB Jersey without Sig @2000</t>
  </si>
  <si>
    <t>UST College ID Lace</t>
  </si>
  <si>
    <t>UST OAT MUG (Y/B inside)</t>
  </si>
  <si>
    <t>UST OAT MUG (W inside)</t>
  </si>
  <si>
    <t>UST T-Shirt (College Shirt)</t>
  </si>
  <si>
    <t>UST Santo Tomas Script T-Shirt</t>
  </si>
  <si>
    <t>UST T-Shirt Sporty</t>
  </si>
  <si>
    <t>Arch @320</t>
  </si>
  <si>
    <t>Eco Bag @ 130</t>
  </si>
  <si>
    <t>Eco Bag @80</t>
  </si>
  <si>
    <t>Keychain @160</t>
  </si>
  <si>
    <t>Mug @170</t>
  </si>
  <si>
    <t>Notebook @220</t>
  </si>
  <si>
    <t>Pen @ 50</t>
  </si>
  <si>
    <t>Pen @25</t>
  </si>
  <si>
    <t>Sticker @ 115</t>
  </si>
  <si>
    <t>290 pcs paid as part of PO 112852</t>
  </si>
  <si>
    <t>Sticker @20</t>
  </si>
  <si>
    <t>Crew Neck Shirt @475</t>
  </si>
  <si>
    <t>Polo Shirt @800</t>
  </si>
  <si>
    <t>Socks @375</t>
  </si>
  <si>
    <t>Stylus pen @45</t>
  </si>
  <si>
    <t>Retractable @25</t>
  </si>
  <si>
    <t>Lanyard @190</t>
  </si>
  <si>
    <t>Lanyard @180</t>
  </si>
  <si>
    <t>NB @75</t>
  </si>
  <si>
    <t>NB @100</t>
  </si>
  <si>
    <t>Tubler @150</t>
  </si>
  <si>
    <t>Umb Old</t>
  </si>
  <si>
    <t>Sublimation Shirt</t>
  </si>
  <si>
    <t xml:space="preserve">GRAND TOTAL </t>
  </si>
  <si>
    <t>PHP</t>
  </si>
  <si>
    <t>TOTAL FOR REMITTANCE</t>
  </si>
  <si>
    <t>CURRENT INV.</t>
  </si>
  <si>
    <t>TOTAL QTY. SOLD</t>
  </si>
  <si>
    <t>STOCK ON HAND</t>
  </si>
  <si>
    <t>93</t>
  </si>
  <si>
    <t>343</t>
  </si>
  <si>
    <t>65</t>
  </si>
  <si>
    <t>443</t>
  </si>
  <si>
    <t>96</t>
  </si>
  <si>
    <t>202</t>
  </si>
  <si>
    <t>11</t>
  </si>
  <si>
    <t>221</t>
  </si>
  <si>
    <t>292</t>
  </si>
  <si>
    <t>75</t>
  </si>
  <si>
    <t>121</t>
  </si>
  <si>
    <t>6</t>
  </si>
  <si>
    <t>254</t>
  </si>
  <si>
    <t>2</t>
  </si>
  <si>
    <t>35</t>
  </si>
  <si>
    <t>UST Santo Tomas GT</t>
  </si>
  <si>
    <t>28</t>
  </si>
  <si>
    <t>1</t>
  </si>
  <si>
    <t>Main</t>
  </si>
  <si>
    <t>17</t>
  </si>
  <si>
    <t>23</t>
  </si>
  <si>
    <t>110</t>
  </si>
  <si>
    <t>Subli T-Shirt</t>
  </si>
  <si>
    <t>184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</si>
</sst>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m&quot; &quot;d&quot;, &quot;yyyy"/>
    <numFmt numFmtId="165" formatCode="&quot;₱&quot;#,##0.00;\-&quot;₱&quot;#,##0.00"/>
    <numFmt numFmtId="166" formatCode="&quot;₱&quot;#,##0;\-&quot;₱&quot;#,##0"/>
    <numFmt numFmtId="167" formatCode="mmmm d"/>
    <numFmt numFmtId="168" formatCode="mm/dd/yyyy"/>
    <numFmt numFmtId="169" formatCode="mmm&quot;-&quot;d"/>
    <numFmt numFmtId="170" formatCode="mmmm\ d"/>
  </numFmts>
  <fonts count="37">
    <font>
      <sz val="10.0"/>
      <color rgb="FF000000"/>
      <name val="Arial"/>
      <scheme val="minor"/>
    </font>
    <font>
      <b/>
      <sz val="14.0"/>
      <color theme="1"/>
      <name val="Oswald"/>
    </font>
    <font>
      <sz val="14.0"/>
      <color theme="1"/>
      <name val="Arial Narrow"/>
    </font>
    <font>
      <b/>
      <sz val="14.0"/>
      <color theme="1"/>
      <name val="Arial Narrow"/>
    </font>
    <font>
      <b/>
      <sz val="10.0"/>
      <color theme="1"/>
      <name val="Arial Narrow"/>
    </font>
    <font>
      <b/>
      <sz val="11.0"/>
      <color theme="1"/>
      <name val="Arial Narrow"/>
    </font>
    <font>
      <b/>
      <sz val="12.0"/>
      <color theme="1"/>
      <name val="Arial Narrow"/>
    </font>
    <font>
      <b/>
      <i/>
      <sz val="14.0"/>
      <color rgb="FF000000"/>
      <name val="Oswald"/>
    </font>
    <font>
      <b/>
      <sz val="12.0"/>
      <color rgb="FFFF0000"/>
      <name val="Arial Narrow"/>
    </font>
    <font>
      <b/>
      <sz val="14.0"/>
      <color rgb="FFFF0000"/>
      <name val="Arial Narrow"/>
    </font>
    <font>
      <color theme="1"/>
      <name val="Arial"/>
    </font>
    <font>
      <b/>
      <i/>
      <sz val="21.0"/>
      <color rgb="FF000000"/>
      <name val="Oswald"/>
    </font>
    <font>
      <b/>
      <sz val="9.0"/>
      <color theme="1"/>
      <name val="Arial Narrow"/>
    </font>
    <font>
      <b/>
      <i/>
      <sz val="20.0"/>
      <color rgb="FF000000"/>
      <name val="Oswald"/>
    </font>
    <font>
      <sz val="14.0"/>
      <color rgb="FF000000"/>
      <name val="Arial Narrow"/>
    </font>
    <font>
      <b/>
      <i/>
      <sz val="15.0"/>
      <color rgb="FF000000"/>
      <name val="Oswald"/>
    </font>
    <font>
      <b/>
      <i/>
      <sz val="17.0"/>
      <color rgb="FF000000"/>
      <name val="Oswald"/>
    </font>
    <font>
      <b/>
      <i/>
      <sz val="18.0"/>
      <color rgb="FF000000"/>
      <name val="Oswald"/>
    </font>
    <font>
      <sz val="12.0"/>
      <color theme="1"/>
      <name val="Arial Narrow"/>
    </font>
    <font>
      <b/>
      <sz val="12.0"/>
      <color rgb="FF0000FF"/>
      <name val="Arial Narrow"/>
    </font>
    <font>
      <b/>
      <sz val="15.0"/>
      <color rgb="FF0000FF"/>
      <name val="Arial Narrow"/>
    </font>
    <font>
      <b/>
      <sz val="16.0"/>
      <color rgb="FFFF0000"/>
      <name val="Arial Narrow"/>
    </font>
    <font/>
    <font>
      <b/>
      <sz val="15.0"/>
      <color theme="1"/>
      <name val="Arial Narrow"/>
    </font>
    <font>
      <color theme="1"/>
      <name val="Arial Narrow"/>
    </font>
    <font>
      <sz val="14.0"/>
      <color theme="1"/>
      <name val="&quot;Arial Narrow&quot;"/>
    </font>
    <font>
      <b/>
      <sz val="12.0"/>
      <color rgb="FFFF0000"/>
      <name val="&quot;Arial Narrow&quot;"/>
    </font>
    <font>
      <color theme="1"/>
      <name val="Arial"/>
      <scheme val="minor"/>
    </font>
    <font>
      <b/>
      <color theme="1"/>
      <name val="Arial"/>
    </font>
    <font>
      <sz val="12.0"/>
      <color rgb="FF000000"/>
      <name val="Arial Narrow"/>
    </font>
    <font>
      <b/>
      <sz val="13.0"/>
      <color theme="1"/>
      <name val="Arial Narrow"/>
    </font>
    <font>
      <sz val="13.0"/>
      <color theme="1"/>
      <name val="Arial Narrow"/>
    </font>
    <font>
      <sz val="12.0"/>
      <color theme="1"/>
      <name val="&quot;Arial Narrow&quot;"/>
    </font>
    <font>
      <sz val="10.0"/>
      <color theme="1"/>
      <name val="Arial"/>
    </font>
    <font>
      <b/>
      <sz val="16.0"/>
      <color theme="1"/>
      <name val="Arial Narrow"/>
    </font>
    <font>
      <b/>
      <sz val="14.0"/>
      <color theme="1"/>
      <name val="Arial"/>
    </font>
    <font>
      <sz val="14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BBC04"/>
        <bgColor rgb="FFFBBC04"/>
      </patternFill>
    </fill>
    <fill>
      <patternFill patternType="solid">
        <fgColor rgb="FFFFF2CC"/>
        <bgColor rgb="FFFFF2CC"/>
      </patternFill>
    </fill>
  </fills>
  <borders count="4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Font="1"/>
    <xf borderId="1" fillId="0" fontId="1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1"/>
    </xf>
    <xf borderId="3" fillId="5" fontId="7" numFmtId="0" xfId="0" applyBorder="1" applyFill="1" applyFont="1"/>
    <xf borderId="3" fillId="5" fontId="2" numFmtId="0" xfId="0" applyAlignment="1" applyBorder="1" applyFont="1">
      <alignment horizontal="center"/>
    </xf>
    <xf borderId="3" fillId="5" fontId="2" numFmtId="0" xfId="0" applyBorder="1" applyFont="1"/>
    <xf borderId="2" fillId="0" fontId="2" numFmtId="4" xfId="0" applyAlignment="1" applyBorder="1" applyFont="1" applyNumberFormat="1">
      <alignment horizontal="left"/>
    </xf>
    <xf borderId="3" fillId="0" fontId="8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3" fillId="0" fontId="2" numFmtId="4" xfId="0" applyAlignment="1" applyBorder="1" applyFont="1" applyNumberFormat="1">
      <alignment horizontal="center"/>
    </xf>
    <xf borderId="4" fillId="0" fontId="9" numFmtId="165" xfId="0" applyAlignment="1" applyBorder="1" applyFont="1" applyNumberFormat="1">
      <alignment horizontal="center"/>
    </xf>
    <xf borderId="3" fillId="0" fontId="2" numFmtId="3" xfId="0" applyAlignment="1" applyBorder="1" applyFont="1" applyNumberFormat="1">
      <alignment horizontal="center"/>
    </xf>
    <xf borderId="2" fillId="0" fontId="2" numFmtId="0" xfId="0" applyBorder="1" applyFont="1"/>
    <xf borderId="2" fillId="6" fontId="2" numFmtId="0" xfId="0" applyBorder="1" applyFill="1" applyFont="1"/>
    <xf borderId="4" fillId="0" fontId="2" numFmtId="4" xfId="0" applyAlignment="1" applyBorder="1" applyFont="1" applyNumberFormat="1">
      <alignment vertical="bottom"/>
    </xf>
    <xf borderId="5" fillId="0" fontId="8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readingOrder="0"/>
    </xf>
    <xf borderId="3" fillId="0" fontId="2" numFmtId="4" xfId="0" applyAlignment="1" applyBorder="1" applyFont="1" applyNumberFormat="1">
      <alignment horizontal="center" vertical="bottom"/>
    </xf>
    <xf borderId="5" fillId="0" fontId="2" numFmtId="4" xfId="0" applyAlignment="1" applyBorder="1" applyFont="1" applyNumberFormat="1">
      <alignment horizontal="center" vertical="bottom"/>
    </xf>
    <xf borderId="0" fillId="0" fontId="10" numFmtId="0" xfId="0" applyAlignment="1" applyFont="1">
      <alignment vertical="bottom"/>
    </xf>
    <xf borderId="3" fillId="6" fontId="2" numFmtId="0" xfId="0" applyBorder="1" applyFont="1"/>
    <xf borderId="3" fillId="0" fontId="2" numFmtId="0" xfId="0" applyBorder="1" applyFont="1"/>
    <xf borderId="4" fillId="0" fontId="2" numFmtId="4" xfId="0" applyAlignment="1" applyBorder="1" applyFont="1" applyNumberFormat="1">
      <alignment horizontal="center"/>
    </xf>
    <xf borderId="0" fillId="7" fontId="3" numFmtId="4" xfId="0" applyAlignment="1" applyFill="1" applyFont="1" applyNumberFormat="1">
      <alignment horizontal="center"/>
    </xf>
    <xf borderId="3" fillId="7" fontId="3" numFmtId="4" xfId="0" applyAlignment="1" applyBorder="1" applyFont="1" applyNumberFormat="1">
      <alignment horizontal="center"/>
    </xf>
    <xf borderId="0" fillId="7" fontId="3" numFmtId="165" xfId="0" applyAlignment="1" applyFont="1" applyNumberFormat="1">
      <alignment horizontal="center"/>
    </xf>
    <xf borderId="4" fillId="5" fontId="11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3" fontId="12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4" fillId="0" fontId="2" numFmtId="0" xfId="0" applyBorder="1" applyFont="1"/>
    <xf borderId="4" fillId="5" fontId="13" numFmtId="0" xfId="0" applyBorder="1" applyFont="1"/>
    <xf borderId="3" fillId="3" fontId="1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left" readingOrder="0"/>
    </xf>
    <xf borderId="4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left"/>
    </xf>
    <xf borderId="3" fillId="0" fontId="2" numFmtId="0" xfId="0" applyAlignment="1" applyBorder="1" applyFont="1">
      <alignment readingOrder="0"/>
    </xf>
    <xf borderId="3" fillId="0" fontId="9" numFmtId="4" xfId="0" applyAlignment="1" applyBorder="1" applyFont="1" applyNumberFormat="1">
      <alignment horizontal="center"/>
    </xf>
    <xf borderId="4" fillId="0" fontId="2" numFmtId="3" xfId="0" applyAlignment="1" applyBorder="1" applyFont="1" applyNumberFormat="1">
      <alignment horizontal="center"/>
    </xf>
    <xf borderId="2" fillId="0" fontId="14" numFmtId="4" xfId="0" applyBorder="1" applyFont="1" applyNumberFormat="1"/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5" fillId="0" fontId="10" numFmtId="0" xfId="0" applyAlignment="1" applyBorder="1" applyFont="1">
      <alignment vertical="bottom"/>
    </xf>
    <xf borderId="5" fillId="0" fontId="2" numFmtId="3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vertical="bottom"/>
    </xf>
    <xf borderId="3" fillId="0" fontId="8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3" fillId="0" fontId="10" numFmtId="0" xfId="0" applyAlignment="1" applyBorder="1" applyFont="1">
      <alignment vertical="bottom"/>
    </xf>
    <xf borderId="3" fillId="0" fontId="2" numFmtId="3" xfId="0" applyAlignment="1" applyBorder="1" applyFont="1" applyNumberFormat="1">
      <alignment horizontal="center" vertical="bottom"/>
    </xf>
    <xf borderId="2" fillId="0" fontId="2" numFmtId="4" xfId="0" applyBorder="1" applyFont="1" applyNumberFormat="1"/>
    <xf borderId="4" fillId="0" fontId="2" numFmtId="4" xfId="0" applyBorder="1" applyFont="1" applyNumberFormat="1"/>
    <xf borderId="3" fillId="0" fontId="2" numFmtId="1" xfId="0" applyAlignment="1" applyBorder="1" applyFont="1" applyNumberFormat="1">
      <alignment horizontal="center"/>
    </xf>
    <xf borderId="4" fillId="0" fontId="2" numFmtId="0" xfId="0" applyAlignment="1" applyBorder="1" applyFont="1">
      <alignment readingOrder="0"/>
    </xf>
    <xf borderId="3" fillId="0" fontId="8" numFmtId="0" xfId="0" applyAlignment="1" applyBorder="1" applyFont="1">
      <alignment horizontal="center" readingOrder="0"/>
    </xf>
    <xf borderId="4" fillId="7" fontId="2" numFmtId="0" xfId="0" applyBorder="1" applyFont="1"/>
    <xf borderId="4" fillId="7" fontId="3" numFmtId="4" xfId="0" applyAlignment="1" applyBorder="1" applyFont="1" applyNumberFormat="1">
      <alignment horizontal="center"/>
    </xf>
    <xf borderId="4" fillId="7" fontId="3" numFmtId="165" xfId="0" applyAlignment="1" applyBorder="1" applyFont="1" applyNumberFormat="1">
      <alignment horizontal="center"/>
    </xf>
    <xf borderId="4" fillId="5" fontId="15" numFmtId="0" xfId="0" applyBorder="1" applyFont="1"/>
    <xf borderId="4" fillId="0" fontId="9" numFmtId="4" xfId="0" applyAlignment="1" applyBorder="1" applyFont="1" applyNumberFormat="1">
      <alignment horizontal="center"/>
    </xf>
    <xf borderId="0" fillId="0" fontId="3" numFmtId="4" xfId="0" applyAlignment="1" applyFont="1" applyNumberFormat="1">
      <alignment horizontal="right"/>
    </xf>
    <xf borderId="4" fillId="7" fontId="3" numFmtId="4" xfId="0" applyAlignment="1" applyBorder="1" applyFont="1" applyNumberFormat="1">
      <alignment horizontal="right"/>
    </xf>
    <xf borderId="4" fillId="5" fontId="16" numFmtId="0" xfId="0" applyBorder="1" applyFont="1"/>
    <xf borderId="4" fillId="0" fontId="2" numFmtId="0" xfId="0" applyAlignment="1" applyBorder="1" applyFont="1">
      <alignment horizontal="left"/>
    </xf>
    <xf borderId="4" fillId="7" fontId="8" numFmtId="0" xfId="0" applyAlignment="1" applyBorder="1" applyFont="1">
      <alignment horizontal="center"/>
    </xf>
    <xf borderId="4" fillId="5" fontId="17" numFmtId="0" xfId="0" applyBorder="1" applyFont="1"/>
    <xf borderId="4" fillId="0" fontId="3" numFmtId="4" xfId="0" applyAlignment="1" applyBorder="1" applyFont="1" applyNumberFormat="1">
      <alignment horizontal="center"/>
    </xf>
    <xf borderId="4" fillId="0" fontId="3" numFmtId="165" xfId="0" applyAlignment="1" applyBorder="1" applyFont="1" applyNumberFormat="1">
      <alignment horizontal="center"/>
    </xf>
    <xf borderId="4" fillId="0" fontId="2" numFmtId="4" xfId="0" applyAlignment="1" applyBorder="1" applyFont="1" applyNumberFormat="1">
      <alignment horizontal="center" readingOrder="0"/>
    </xf>
    <xf borderId="0" fillId="5" fontId="18" numFmtId="0" xfId="0" applyFont="1"/>
    <xf borderId="0" fillId="5" fontId="8" numFmtId="0" xfId="0" applyAlignment="1" applyFont="1">
      <alignment horizontal="center"/>
    </xf>
    <xf borderId="0" fillId="5" fontId="19" numFmtId="4" xfId="0" applyAlignment="1" applyFont="1" applyNumberFormat="1">
      <alignment horizontal="center"/>
    </xf>
    <xf borderId="0" fillId="5" fontId="3" numFmtId="4" xfId="0" applyAlignment="1" applyFont="1" applyNumberFormat="1">
      <alignment horizontal="center"/>
    </xf>
    <xf borderId="0" fillId="5" fontId="8" numFmtId="4" xfId="0" applyAlignment="1" applyFont="1" applyNumberFormat="1">
      <alignment horizontal="center"/>
    </xf>
    <xf borderId="0" fillId="0" fontId="18" numFmtId="0" xfId="0" applyFont="1"/>
    <xf borderId="0" fillId="0" fontId="8" numFmtId="0" xfId="0" applyAlignment="1" applyFont="1">
      <alignment horizontal="center"/>
    </xf>
    <xf borderId="0" fillId="3" fontId="20" numFmtId="4" xfId="0" applyAlignment="1" applyFont="1" applyNumberFormat="1">
      <alignment horizontal="center"/>
    </xf>
    <xf borderId="0" fillId="0" fontId="21" numFmtId="4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0" fillId="0" fontId="9" numFmtId="4" xfId="0" applyAlignment="1" applyFont="1" applyNumberFormat="1">
      <alignment horizontal="center"/>
    </xf>
    <xf borderId="0" fillId="3" fontId="19" numFmtId="4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/>
    </xf>
    <xf borderId="6" fillId="2" fontId="3" numFmtId="0" xfId="0" applyAlignment="1" applyBorder="1" applyFont="1">
      <alignment horizontal="center"/>
    </xf>
    <xf borderId="5" fillId="0" fontId="22" numFmtId="0" xfId="0" applyBorder="1" applyFont="1"/>
    <xf borderId="6" fillId="2" fontId="3" numFmtId="4" xfId="0" applyAlignment="1" applyBorder="1" applyFont="1" applyNumberFormat="1">
      <alignment horizontal="center"/>
    </xf>
    <xf borderId="7" fillId="0" fontId="22" numFmtId="0" xfId="0" applyBorder="1" applyFont="1"/>
    <xf borderId="0" fillId="0" fontId="3" numFmtId="4" xfId="0" applyAlignment="1" applyFont="1" applyNumberFormat="1">
      <alignment horizontal="center"/>
    </xf>
    <xf borderId="0" fillId="0" fontId="2" numFmtId="0" xfId="0" applyAlignment="1" applyFont="1">
      <alignment horizontal="right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 readingOrder="0"/>
    </xf>
    <xf borderId="6" fillId="0" fontId="2" numFmtId="4" xfId="0" applyAlignment="1" applyBorder="1" applyFont="1" applyNumberFormat="1">
      <alignment horizontal="center"/>
    </xf>
    <xf borderId="0" fillId="0" fontId="2" numFmtId="0" xfId="0" applyAlignment="1" applyFont="1">
      <alignment horizontal="left"/>
    </xf>
    <xf borderId="6" fillId="0" fontId="2" numFmtId="4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horizontal="center"/>
    </xf>
    <xf borderId="0" fillId="0" fontId="2" numFmtId="4" xfId="0" applyAlignment="1" applyFont="1" applyNumberFormat="1">
      <alignment horizontal="left"/>
    </xf>
    <xf borderId="0" fillId="0" fontId="3" numFmtId="0" xfId="0" applyAlignment="1" applyFont="1">
      <alignment horizontal="center"/>
    </xf>
    <xf borderId="0" fillId="0" fontId="21" numFmtId="0" xfId="0" applyAlignment="1" applyFont="1">
      <alignment horizontal="right"/>
    </xf>
    <xf borderId="6" fillId="0" fontId="21" numFmtId="0" xfId="0" applyAlignment="1" applyBorder="1" applyFont="1">
      <alignment horizontal="right"/>
    </xf>
    <xf borderId="6" fillId="0" fontId="23" numFmtId="4" xfId="0" applyAlignment="1" applyBorder="1" applyFont="1" applyNumberFormat="1">
      <alignment horizontal="center"/>
    </xf>
    <xf borderId="6" fillId="0" fontId="23" numFmtId="4" xfId="0" applyAlignment="1" applyBorder="1" applyFont="1" applyNumberFormat="1">
      <alignment horizontal="center" readingOrder="0"/>
    </xf>
    <xf borderId="0" fillId="0" fontId="24" numFmtId="0" xfId="0" applyFont="1"/>
    <xf borderId="4" fillId="8" fontId="5" numFmtId="0" xfId="0" applyAlignment="1" applyBorder="1" applyFill="1" applyFont="1">
      <alignment horizontal="center" readingOrder="0" shrinkToFit="0" vertical="center" wrapText="1"/>
    </xf>
    <xf borderId="3" fillId="0" fontId="2" numFmtId="4" xfId="0" applyAlignment="1" applyBorder="1" applyFont="1" applyNumberFormat="1">
      <alignment horizontal="center" readingOrder="0"/>
    </xf>
    <xf borderId="3" fillId="9" fontId="2" numFmtId="4" xfId="0" applyAlignment="1" applyBorder="1" applyFill="1" applyFont="1" applyNumberFormat="1">
      <alignment horizontal="center"/>
    </xf>
    <xf borderId="0" fillId="9" fontId="2" numFmtId="4" xfId="0" applyAlignment="1" applyFont="1" applyNumberFormat="1">
      <alignment horizontal="center"/>
    </xf>
    <xf borderId="4" fillId="4" fontId="5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/>
    </xf>
    <xf borderId="4" fillId="0" fontId="9" numFmtId="165" xfId="0" applyAlignment="1" applyBorder="1" applyFont="1" applyNumberFormat="1">
      <alignment horizontal="center" readingOrder="0"/>
    </xf>
    <xf borderId="3" fillId="10" fontId="2" numFmtId="4" xfId="0" applyAlignment="1" applyBorder="1" applyFill="1" applyFont="1" applyNumberFormat="1">
      <alignment horizontal="center"/>
    </xf>
    <xf borderId="4" fillId="5" fontId="17" numFmtId="0" xfId="0" applyAlignment="1" applyBorder="1" applyFont="1">
      <alignment readingOrder="0"/>
    </xf>
    <xf borderId="4" fillId="0" fontId="25" numFmtId="0" xfId="0" applyAlignment="1" applyBorder="1" applyFont="1">
      <alignment vertical="bottom"/>
    </xf>
    <xf borderId="4" fillId="0" fontId="26" numFmtId="3" xfId="0" applyAlignment="1" applyBorder="1" applyFont="1" applyNumberFormat="1">
      <alignment horizontal="center" vertical="bottom"/>
    </xf>
    <xf borderId="3" fillId="0" fontId="9" numFmtId="165" xfId="0" applyAlignment="1" applyBorder="1" applyFont="1" applyNumberFormat="1">
      <alignment horizontal="center"/>
    </xf>
    <xf borderId="4" fillId="0" fontId="9" numFmtId="166" xfId="0" applyAlignment="1" applyBorder="1" applyFont="1" applyNumberFormat="1">
      <alignment horizontal="center"/>
    </xf>
    <xf borderId="2" fillId="0" fontId="25" numFmtId="0" xfId="0" applyAlignment="1" applyBorder="1" applyFont="1">
      <alignment vertical="bottom"/>
    </xf>
    <xf borderId="2" fillId="0" fontId="26" numFmtId="3" xfId="0" applyAlignment="1" applyBorder="1" applyFont="1" applyNumberFormat="1">
      <alignment horizontal="center" vertical="bottom"/>
    </xf>
    <xf borderId="2" fillId="0" fontId="25" numFmtId="0" xfId="0" applyAlignment="1" applyBorder="1" applyFont="1">
      <alignment vertical="bottom"/>
    </xf>
    <xf borderId="0" fillId="0" fontId="19" numFmtId="4" xfId="0" applyAlignment="1" applyFont="1" applyNumberFormat="1">
      <alignment horizontal="center"/>
    </xf>
    <xf borderId="0" fillId="0" fontId="9" numFmtId="4" xfId="0" applyAlignment="1" applyFont="1" applyNumberFormat="1">
      <alignment horizontal="center" readingOrder="0"/>
    </xf>
    <xf borderId="6" fillId="0" fontId="2" numFmtId="0" xfId="0" applyAlignment="1" applyBorder="1" applyFont="1">
      <alignment horizontal="center" readingOrder="0"/>
    </xf>
    <xf borderId="0" fillId="0" fontId="2" numFmtId="4" xfId="0" applyAlignment="1" applyFont="1" applyNumberFormat="1">
      <alignment horizontal="center" readingOrder="0"/>
    </xf>
    <xf borderId="0" fillId="0" fontId="23" numFmtId="4" xfId="0" applyAlignment="1" applyFont="1" applyNumberFormat="1">
      <alignment horizontal="center"/>
    </xf>
    <xf borderId="3" fillId="0" fontId="2" numFmtId="0" xfId="0" applyAlignment="1" applyBorder="1" applyFont="1">
      <alignment horizontal="center" readingOrder="0" vertical="bottom"/>
    </xf>
    <xf borderId="0" fillId="0" fontId="27" numFmtId="0" xfId="0" applyAlignment="1" applyFont="1">
      <alignment readingOrder="0"/>
    </xf>
    <xf borderId="4" fillId="5" fontId="13" numFmtId="0" xfId="0" applyAlignment="1" applyBorder="1" applyFont="1">
      <alignment readingOrder="0"/>
    </xf>
    <xf borderId="0" fillId="9" fontId="2" numFmtId="3" xfId="0" applyAlignment="1" applyFont="1" applyNumberFormat="1">
      <alignment horizontal="center"/>
    </xf>
    <xf borderId="5" fillId="0" fontId="10" numFmtId="0" xfId="0" applyAlignment="1" applyBorder="1" applyFont="1">
      <alignment readingOrder="0" vertical="bottom"/>
    </xf>
    <xf borderId="3" fillId="0" fontId="2" numFmtId="3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28" numFmtId="0" xfId="0" applyAlignment="1" applyFont="1">
      <alignment horizontal="center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vertical="center"/>
    </xf>
    <xf borderId="0" fillId="0" fontId="29" numFmtId="167" xfId="0" applyAlignment="1" applyFont="1" applyNumberFormat="1">
      <alignment horizontal="center"/>
    </xf>
    <xf borderId="0" fillId="0" fontId="6" numFmtId="4" xfId="0" applyAlignment="1" applyFont="1" applyNumberFormat="1">
      <alignment horizontal="center" vertical="bottom"/>
    </xf>
    <xf borderId="4" fillId="2" fontId="30" numFmtId="0" xfId="0" applyAlignment="1" applyBorder="1" applyFont="1">
      <alignment horizontal="center"/>
    </xf>
    <xf borderId="4" fillId="2" fontId="30" numFmtId="0" xfId="0" applyAlignment="1" applyBorder="1" applyFont="1">
      <alignment horizontal="center" readingOrder="0"/>
    </xf>
    <xf borderId="4" fillId="11" fontId="30" numFmtId="0" xfId="0" applyAlignment="1" applyBorder="1" applyFill="1" applyFont="1">
      <alignment horizontal="center" vertical="bottom"/>
    </xf>
    <xf borderId="5" fillId="11" fontId="30" numFmtId="0" xfId="0" applyAlignment="1" applyBorder="1" applyFont="1">
      <alignment horizontal="center" vertical="bottom"/>
    </xf>
    <xf borderId="8" fillId="2" fontId="6" numFmtId="0" xfId="0" applyAlignment="1" applyBorder="1" applyFont="1">
      <alignment horizontal="center" shrinkToFit="0" vertical="center" wrapText="0"/>
    </xf>
    <xf borderId="9" fillId="2" fontId="6" numFmtId="0" xfId="0" applyAlignment="1" applyBorder="1" applyFont="1">
      <alignment horizontal="center" vertical="center"/>
    </xf>
    <xf borderId="4" fillId="0" fontId="29" numFmtId="167" xfId="0" applyAlignment="1" applyBorder="1" applyFont="1" applyNumberFormat="1">
      <alignment horizontal="center" readingOrder="0"/>
    </xf>
    <xf borderId="4" fillId="0" fontId="31" numFmtId="165" xfId="0" applyAlignment="1" applyBorder="1" applyFont="1" applyNumberFormat="1">
      <alignment horizontal="center"/>
    </xf>
    <xf borderId="4" fillId="0" fontId="31" numFmtId="165" xfId="0" applyAlignment="1" applyBorder="1" applyFont="1" applyNumberFormat="1">
      <alignment horizontal="center" vertical="bottom"/>
    </xf>
    <xf borderId="2" fillId="0" fontId="10" numFmtId="165" xfId="0" applyAlignment="1" applyBorder="1" applyFont="1" applyNumberFormat="1">
      <alignment vertical="bottom"/>
    </xf>
    <xf borderId="3" fillId="0" fontId="10" numFmtId="165" xfId="0" applyAlignment="1" applyBorder="1" applyFont="1" applyNumberFormat="1">
      <alignment vertical="bottom"/>
    </xf>
    <xf borderId="0" fillId="0" fontId="27" numFmtId="165" xfId="0" applyFont="1" applyNumberFormat="1"/>
    <xf borderId="10" fillId="0" fontId="6" numFmtId="4" xfId="0" applyAlignment="1" applyBorder="1" applyFont="1" applyNumberFormat="1">
      <alignment horizontal="center" vertical="bottom"/>
    </xf>
    <xf borderId="2" fillId="0" fontId="31" numFmtId="165" xfId="0" applyAlignment="1" applyBorder="1" applyFont="1" applyNumberFormat="1">
      <alignment horizontal="center" vertical="bottom"/>
    </xf>
    <xf borderId="3" fillId="0" fontId="10" numFmtId="165" xfId="0" applyAlignment="1" applyBorder="1" applyFont="1" applyNumberFormat="1">
      <alignment readingOrder="0" vertical="bottom"/>
    </xf>
    <xf borderId="11" fillId="0" fontId="6" numFmtId="4" xfId="0" applyAlignment="1" applyBorder="1" applyFont="1" applyNumberFormat="1">
      <alignment horizontal="center" vertical="bottom"/>
    </xf>
    <xf borderId="2" fillId="0" fontId="10" numFmtId="3" xfId="0" applyAlignment="1" applyBorder="1" applyFont="1" applyNumberFormat="1">
      <alignment vertical="bottom"/>
    </xf>
    <xf borderId="3" fillId="0" fontId="31" numFmtId="165" xfId="0" applyAlignment="1" applyBorder="1" applyFont="1" applyNumberFormat="1">
      <alignment horizontal="center" readingOrder="0" vertical="bottom"/>
    </xf>
    <xf borderId="3" fillId="0" fontId="10" numFmtId="3" xfId="0" applyAlignment="1" applyBorder="1" applyFont="1" applyNumberFormat="1">
      <alignment readingOrder="0" vertical="bottom"/>
    </xf>
    <xf borderId="3" fillId="0" fontId="10" numFmtId="3" xfId="0" applyAlignment="1" applyBorder="1" applyFont="1" applyNumberFormat="1">
      <alignment vertical="bottom"/>
    </xf>
    <xf borderId="3" fillId="0" fontId="31" numFmtId="165" xfId="0" applyAlignment="1" applyBorder="1" applyFont="1" applyNumberFormat="1">
      <alignment horizontal="center" vertical="bottom"/>
    </xf>
    <xf borderId="4" fillId="0" fontId="6" numFmtId="4" xfId="0" applyAlignment="1" applyBorder="1" applyFont="1" applyNumberFormat="1">
      <alignment horizontal="center" vertical="bottom"/>
    </xf>
    <xf borderId="4" fillId="0" fontId="31" numFmtId="0" xfId="0" applyBorder="1" applyFont="1"/>
    <xf borderId="2" fillId="0" fontId="10" numFmtId="0" xfId="0" applyAlignment="1" applyBorder="1" applyFont="1">
      <alignment vertical="bottom"/>
    </xf>
    <xf borderId="0" fillId="0" fontId="27" numFmtId="0" xfId="0" applyFont="1"/>
    <xf borderId="12" fillId="2" fontId="30" numFmtId="0" xfId="0" applyAlignment="1" applyBorder="1" applyFont="1">
      <alignment horizontal="center" vertical="bottom"/>
    </xf>
    <xf borderId="13" fillId="2" fontId="30" numFmtId="4" xfId="0" applyAlignment="1" applyBorder="1" applyFont="1" applyNumberFormat="1">
      <alignment horizontal="center" vertical="bottom"/>
    </xf>
    <xf borderId="4" fillId="0" fontId="10" numFmtId="0" xfId="0" applyBorder="1" applyFont="1"/>
    <xf borderId="4" fillId="0" fontId="31" numFmtId="0" xfId="0" applyAlignment="1" applyBorder="1" applyFont="1">
      <alignment readingOrder="0"/>
    </xf>
    <xf borderId="6" fillId="0" fontId="31" numFmtId="165" xfId="0" applyAlignment="1" applyBorder="1" applyFont="1" applyNumberFormat="1">
      <alignment horizontal="left"/>
    </xf>
    <xf borderId="0" fillId="0" fontId="30" numFmtId="0" xfId="0" applyAlignment="1" applyFont="1">
      <alignment horizontal="center" shrinkToFit="0" wrapText="1"/>
    </xf>
    <xf borderId="0" fillId="0" fontId="30" numFmtId="0" xfId="0" applyAlignment="1" applyFont="1">
      <alignment horizontal="center"/>
    </xf>
    <xf borderId="0" fillId="0" fontId="30" numFmtId="0" xfId="0" applyFont="1"/>
    <xf borderId="0" fillId="0" fontId="31" numFmtId="0" xfId="0" applyFont="1"/>
    <xf borderId="0" fillId="0" fontId="31" numFmtId="168" xfId="0" applyAlignment="1" applyFont="1" applyNumberFormat="1">
      <alignment readingOrder="0"/>
    </xf>
    <xf borderId="0" fillId="0" fontId="31" numFmtId="4" xfId="0" applyAlignment="1" applyFont="1" applyNumberFormat="1">
      <alignment readingOrder="0"/>
    </xf>
    <xf borderId="0" fillId="0" fontId="31" numFmtId="4" xfId="0" applyFont="1" applyNumberFormat="1"/>
    <xf borderId="0" fillId="0" fontId="31" numFmtId="168" xfId="0" applyFont="1" applyNumberFormat="1"/>
    <xf borderId="0" fillId="0" fontId="31" numFmtId="0" xfId="0" applyAlignment="1" applyFont="1">
      <alignment horizontal="right"/>
    </xf>
    <xf borderId="0" fillId="0" fontId="31" numFmtId="3" xfId="0" applyAlignment="1" applyFont="1" applyNumberFormat="1">
      <alignment horizontal="right"/>
    </xf>
    <xf borderId="0" fillId="0" fontId="31" numFmtId="0" xfId="0" applyAlignment="1" applyFont="1">
      <alignment shrinkToFit="0" wrapText="1"/>
    </xf>
    <xf borderId="0" fillId="0" fontId="31" numFmtId="165" xfId="0" applyFont="1" applyNumberFormat="1"/>
    <xf borderId="14" fillId="2" fontId="30" numFmtId="0" xfId="0" applyAlignment="1" applyBorder="1" applyFont="1">
      <alignment horizontal="center" readingOrder="0" vertical="center"/>
    </xf>
    <xf borderId="15" fillId="2" fontId="5" numFmtId="169" xfId="0" applyAlignment="1" applyBorder="1" applyFont="1" applyNumberFormat="1">
      <alignment horizontal="center" readingOrder="0" textRotation="90" vertical="center"/>
    </xf>
    <xf borderId="15" fillId="2" fontId="6" numFmtId="0" xfId="0" applyAlignment="1" applyBorder="1" applyFont="1">
      <alignment horizontal="center" shrinkToFit="0" vertical="center" wrapText="1"/>
    </xf>
    <xf borderId="16" fillId="2" fontId="6" numFmtId="170" xfId="0" applyAlignment="1" applyBorder="1" applyFont="1" applyNumberFormat="1">
      <alignment horizontal="center" shrinkToFit="0" vertical="center" wrapText="1"/>
    </xf>
    <xf borderId="16" fillId="2" fontId="6" numFmtId="0" xfId="0" applyAlignment="1" applyBorder="1" applyFont="1">
      <alignment horizontal="center" readingOrder="0" shrinkToFit="0" vertical="center" wrapText="1"/>
    </xf>
    <xf borderId="17" fillId="12" fontId="6" numFmtId="0" xfId="0" applyAlignment="1" applyBorder="1" applyFill="1" applyFont="1">
      <alignment vertical="center"/>
    </xf>
    <xf borderId="18" fillId="0" fontId="22" numFmtId="0" xfId="0" applyBorder="1" applyFont="1"/>
    <xf borderId="19" fillId="0" fontId="22" numFmtId="0" xfId="0" applyBorder="1" applyFont="1"/>
    <xf borderId="0" fillId="0" fontId="18" numFmtId="0" xfId="0" applyAlignment="1" applyFont="1">
      <alignment vertical="bottom"/>
    </xf>
    <xf borderId="20" fillId="0" fontId="18" numFmtId="4" xfId="0" applyAlignment="1" applyBorder="1" applyFont="1" applyNumberFormat="1">
      <alignment vertical="bottom"/>
    </xf>
    <xf borderId="4" fillId="0" fontId="18" numFmtId="0" xfId="0" applyAlignment="1" applyBorder="1" applyFont="1">
      <alignment horizontal="center" vertical="bottom"/>
    </xf>
    <xf borderId="4" fillId="0" fontId="18" numFmtId="0" xfId="0" applyAlignment="1" applyBorder="1" applyFont="1">
      <alignment vertical="bottom"/>
    </xf>
    <xf borderId="4" fillId="0" fontId="18" numFmtId="3" xfId="0" applyAlignment="1" applyBorder="1" applyFont="1" applyNumberFormat="1">
      <alignment horizontal="center" vertical="bottom"/>
    </xf>
    <xf borderId="4" fillId="0" fontId="18" numFmtId="4" xfId="0" applyAlignment="1" applyBorder="1" applyFont="1" applyNumberFormat="1">
      <alignment horizontal="center" vertical="bottom"/>
    </xf>
    <xf borderId="11" fillId="0" fontId="18" numFmtId="4" xfId="0" applyAlignment="1" applyBorder="1" applyFont="1" applyNumberFormat="1">
      <alignment horizontal="center" vertical="bottom"/>
    </xf>
    <xf borderId="20" fillId="0" fontId="18" numFmtId="0" xfId="0" applyAlignment="1" applyBorder="1" applyFont="1">
      <alignment vertical="bottom"/>
    </xf>
    <xf borderId="0" fillId="0" fontId="18" numFmtId="4" xfId="0" applyAlignment="1" applyFont="1" applyNumberFormat="1">
      <alignment vertical="bottom"/>
    </xf>
    <xf borderId="4" fillId="0" fontId="18" numFmtId="3" xfId="0" applyAlignment="1" applyBorder="1" applyFont="1" applyNumberFormat="1">
      <alignment vertical="bottom"/>
    </xf>
    <xf borderId="4" fillId="6" fontId="18" numFmtId="4" xfId="0" applyAlignment="1" applyBorder="1" applyFont="1" applyNumberFormat="1">
      <alignment horizontal="center" vertical="bottom"/>
    </xf>
    <xf borderId="21" fillId="0" fontId="18" numFmtId="0" xfId="0" applyAlignment="1" applyBorder="1" applyFont="1">
      <alignment vertical="bottom"/>
    </xf>
    <xf borderId="22" fillId="0" fontId="18" numFmtId="0" xfId="0" applyAlignment="1" applyBorder="1" applyFont="1">
      <alignment horizontal="center" vertical="bottom"/>
    </xf>
    <xf borderId="22" fillId="0" fontId="18" numFmtId="3" xfId="0" applyAlignment="1" applyBorder="1" applyFont="1" applyNumberFormat="1">
      <alignment vertical="bottom"/>
    </xf>
    <xf borderId="22" fillId="0" fontId="18" numFmtId="3" xfId="0" applyAlignment="1" applyBorder="1" applyFont="1" applyNumberFormat="1">
      <alignment horizontal="center" vertical="bottom"/>
    </xf>
    <xf borderId="22" fillId="0" fontId="18" numFmtId="0" xfId="0" applyAlignment="1" applyBorder="1" applyFont="1">
      <alignment vertical="bottom"/>
    </xf>
    <xf borderId="22" fillId="0" fontId="18" numFmtId="4" xfId="0" applyAlignment="1" applyBorder="1" applyFont="1" applyNumberFormat="1">
      <alignment horizontal="center" vertical="bottom"/>
    </xf>
    <xf borderId="23" fillId="0" fontId="18" numFmtId="4" xfId="0" applyAlignment="1" applyBorder="1" applyFont="1" applyNumberFormat="1">
      <alignment horizontal="center" vertical="bottom"/>
    </xf>
    <xf borderId="24" fillId="3" fontId="6" numFmtId="4" xfId="0" applyAlignment="1" applyBorder="1" applyFont="1" applyNumberFormat="1">
      <alignment horizontal="right" vertical="bottom"/>
    </xf>
    <xf borderId="25" fillId="0" fontId="22" numFmtId="0" xfId="0" applyBorder="1" applyFont="1"/>
    <xf borderId="26" fillId="0" fontId="22" numFmtId="0" xfId="0" applyBorder="1" applyFont="1"/>
    <xf borderId="27" fillId="3" fontId="6" numFmtId="4" xfId="0" applyAlignment="1" applyBorder="1" applyFont="1" applyNumberFormat="1">
      <alignment horizontal="center" vertical="bottom"/>
    </xf>
    <xf borderId="20" fillId="0" fontId="18" numFmtId="0" xfId="0" applyAlignment="1" applyBorder="1" applyFont="1">
      <alignment readingOrder="0" vertical="bottom"/>
    </xf>
    <xf borderId="5" fillId="0" fontId="10" numFmtId="3" xfId="0" applyAlignment="1" applyBorder="1" applyFont="1" applyNumberFormat="1">
      <alignment vertical="bottom"/>
    </xf>
    <xf borderId="5" fillId="0" fontId="18" numFmtId="3" xfId="0" applyAlignment="1" applyBorder="1" applyFont="1" applyNumberFormat="1">
      <alignment horizontal="right" vertical="bottom"/>
    </xf>
    <xf borderId="5" fillId="0" fontId="18" numFmtId="0" xfId="0" applyAlignment="1" applyBorder="1" applyFont="1">
      <alignment horizontal="center" vertical="bottom"/>
    </xf>
    <xf borderId="5" fillId="6" fontId="18" numFmtId="4" xfId="0" applyAlignment="1" applyBorder="1" applyFont="1" applyNumberFormat="1">
      <alignment horizontal="center" readingOrder="0" vertical="bottom"/>
    </xf>
    <xf borderId="28" fillId="0" fontId="18" numFmtId="4" xfId="0" applyAlignment="1" applyBorder="1" applyFont="1" applyNumberFormat="1">
      <alignment horizontal="center" vertical="bottom"/>
    </xf>
    <xf borderId="0" fillId="0" fontId="10" numFmtId="0" xfId="0" applyAlignment="1" applyFont="1">
      <alignment vertical="bottom"/>
    </xf>
    <xf borderId="5" fillId="0" fontId="10" numFmtId="3" xfId="0" applyAlignment="1" applyBorder="1" applyFont="1" applyNumberFormat="1">
      <alignment horizontal="center" vertical="bottom"/>
    </xf>
    <xf borderId="5" fillId="0" fontId="18" numFmtId="4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horizontal="center" vertical="bottom"/>
    </xf>
    <xf borderId="29" fillId="0" fontId="18" numFmtId="0" xfId="0" applyAlignment="1" applyBorder="1" applyFont="1">
      <alignment vertical="bottom"/>
    </xf>
    <xf borderId="29" fillId="0" fontId="18" numFmtId="0" xfId="0" applyAlignment="1" applyBorder="1" applyFont="1">
      <alignment horizontal="center" vertical="bottom"/>
    </xf>
    <xf borderId="30" fillId="0" fontId="18" numFmtId="4" xfId="0" applyAlignment="1" applyBorder="1" applyFont="1" applyNumberFormat="1">
      <alignment readingOrder="0" vertical="bottom"/>
    </xf>
    <xf borderId="4" fillId="0" fontId="18" numFmtId="0" xfId="0" applyAlignment="1" applyBorder="1" applyFont="1">
      <alignment horizontal="center" readingOrder="0" vertical="bottom"/>
    </xf>
    <xf borderId="4" fillId="0" fontId="18" numFmtId="4" xfId="0" applyAlignment="1" applyBorder="1" applyFont="1" applyNumberFormat="1">
      <alignment horizontal="center" readingOrder="0" vertical="bottom"/>
    </xf>
    <xf borderId="29" fillId="0" fontId="18" numFmtId="3" xfId="0" applyAlignment="1" applyBorder="1" applyFont="1" applyNumberFormat="1">
      <alignment horizontal="center" vertical="bottom"/>
    </xf>
    <xf borderId="29" fillId="0" fontId="18" numFmtId="4" xfId="0" applyAlignment="1" applyBorder="1" applyFont="1" applyNumberFormat="1">
      <alignment horizontal="center" vertical="bottom"/>
    </xf>
    <xf borderId="17" fillId="12" fontId="6" numFmtId="0" xfId="0" applyAlignment="1" applyBorder="1" applyFont="1">
      <alignment readingOrder="0" vertical="center"/>
    </xf>
    <xf borderId="21" fillId="0" fontId="18" numFmtId="0" xfId="0" applyAlignment="1" applyBorder="1" applyFont="1">
      <alignment readingOrder="0" vertical="bottom"/>
    </xf>
    <xf borderId="29" fillId="0" fontId="18" numFmtId="4" xfId="0" applyAlignment="1" applyBorder="1" applyFont="1" applyNumberFormat="1">
      <alignment horizontal="center" readingOrder="0" vertical="bottom"/>
    </xf>
    <xf borderId="4" fillId="0" fontId="32" numFmtId="0" xfId="0" applyAlignment="1" applyBorder="1" applyFont="1">
      <alignment shrinkToFit="0" wrapText="1"/>
    </xf>
    <xf borderId="2" fillId="0" fontId="32" numFmtId="0" xfId="0" applyAlignment="1" applyBorder="1" applyFont="1">
      <alignment shrinkToFit="0" wrapText="1"/>
    </xf>
    <xf borderId="4" fillId="0" fontId="33" numFmtId="4" xfId="0" applyAlignment="1" applyBorder="1" applyFont="1" applyNumberFormat="1">
      <alignment horizontal="center"/>
    </xf>
    <xf borderId="4" fillId="0" fontId="33" numFmtId="4" xfId="0" applyAlignment="1" applyBorder="1" applyFont="1" applyNumberFormat="1">
      <alignment horizontal="center" readingOrder="0"/>
    </xf>
    <xf borderId="0" fillId="0" fontId="18" numFmtId="0" xfId="0" applyAlignment="1" applyFont="1">
      <alignment readingOrder="0" vertical="bottom"/>
    </xf>
    <xf borderId="4" fillId="0" fontId="18" numFmtId="0" xfId="0" applyAlignment="1" applyBorder="1" applyFont="1">
      <alignment horizontal="left"/>
    </xf>
    <xf borderId="4" fillId="0" fontId="10" numFmtId="4" xfId="0" applyAlignment="1" applyBorder="1" applyFont="1" applyNumberFormat="1">
      <alignment horizontal="center" vertical="bottom"/>
    </xf>
    <xf borderId="4" fillId="0" fontId="10" numFmtId="4" xfId="0" applyAlignment="1" applyBorder="1" applyFont="1" applyNumberFormat="1">
      <alignment vertical="bottom"/>
    </xf>
    <xf borderId="2" fillId="0" fontId="18" numFmtId="0" xfId="0" applyAlignment="1" applyBorder="1" applyFont="1">
      <alignment horizontal="left"/>
    </xf>
    <xf borderId="4" fillId="0" fontId="10" numFmtId="3" xfId="0" applyAlignment="1" applyBorder="1" applyFont="1" applyNumberFormat="1">
      <alignment horizontal="center" vertical="bottom"/>
    </xf>
    <xf borderId="4" fillId="0" fontId="10" numFmtId="3" xfId="0" applyAlignment="1" applyBorder="1" applyFont="1" applyNumberFormat="1">
      <alignment vertical="bottom"/>
    </xf>
    <xf borderId="31" fillId="0" fontId="18" numFmtId="0" xfId="0" applyBorder="1" applyFont="1"/>
    <xf borderId="22" fillId="0" fontId="10" numFmtId="4" xfId="0" applyAlignment="1" applyBorder="1" applyFont="1" applyNumberFormat="1">
      <alignment horizontal="center" vertical="bottom"/>
    </xf>
    <xf borderId="22" fillId="0" fontId="10" numFmtId="4" xfId="0" applyAlignment="1" applyBorder="1" applyFont="1" applyNumberFormat="1">
      <alignment vertical="bottom"/>
    </xf>
    <xf borderId="22" fillId="0" fontId="33" numFmtId="4" xfId="0" applyAlignment="1" applyBorder="1" applyFont="1" applyNumberFormat="1">
      <alignment horizontal="center"/>
    </xf>
    <xf borderId="4" fillId="0" fontId="10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readingOrder="0" vertical="bottom"/>
    </xf>
    <xf borderId="4" fillId="0" fontId="18" numFmtId="4" xfId="0" applyAlignment="1" applyBorder="1" applyFont="1" applyNumberFormat="1">
      <alignment vertical="bottom"/>
    </xf>
    <xf borderId="4" fillId="0" fontId="18" numFmtId="0" xfId="0" applyAlignment="1" applyBorder="1" applyFont="1">
      <alignment readingOrder="0" vertical="bottom"/>
    </xf>
    <xf borderId="22" fillId="0" fontId="18" numFmtId="0" xfId="0" applyAlignment="1" applyBorder="1" applyFont="1">
      <alignment readingOrder="0" vertical="bottom"/>
    </xf>
    <xf borderId="22" fillId="0" fontId="10" numFmtId="3" xfId="0" applyAlignment="1" applyBorder="1" applyFont="1" applyNumberFormat="1">
      <alignment horizontal="center" vertical="bottom"/>
    </xf>
    <xf borderId="22" fillId="0" fontId="10" numFmtId="0" xfId="0" applyAlignment="1" applyBorder="1" applyFont="1">
      <alignment horizontal="center" readingOrder="0" vertical="bottom"/>
    </xf>
    <xf borderId="22" fillId="0" fontId="10" numFmtId="0" xfId="0" applyAlignment="1" applyBorder="1" applyFont="1">
      <alignment horizontal="center" vertical="bottom"/>
    </xf>
    <xf borderId="32" fillId="3" fontId="6" numFmtId="4" xfId="0" applyAlignment="1" applyBorder="1" applyFont="1" applyNumberFormat="1">
      <alignment horizontal="right" vertical="bottom"/>
    </xf>
    <xf borderId="33" fillId="0" fontId="22" numFmtId="0" xfId="0" applyBorder="1" applyFont="1"/>
    <xf borderId="34" fillId="0" fontId="22" numFmtId="0" xfId="0" applyBorder="1" applyFont="1"/>
    <xf borderId="34" fillId="3" fontId="6" numFmtId="4" xfId="0" applyAlignment="1" applyBorder="1" applyFont="1" applyNumberFormat="1">
      <alignment horizontal="center" vertical="bottom"/>
    </xf>
    <xf borderId="4" fillId="0" fontId="18" numFmtId="4" xfId="0" applyAlignment="1" applyBorder="1" applyFont="1" applyNumberFormat="1">
      <alignment horizontal="left" vertical="bottom"/>
    </xf>
    <xf borderId="4" fillId="0" fontId="18" numFmtId="3" xfId="0" applyAlignment="1" applyBorder="1" applyFont="1" applyNumberFormat="1">
      <alignment horizontal="right" vertical="bottom"/>
    </xf>
    <xf borderId="35" fillId="3" fontId="6" numFmtId="4" xfId="0" applyAlignment="1" applyBorder="1" applyFont="1" applyNumberFormat="1">
      <alignment horizontal="right" vertical="bottom"/>
    </xf>
    <xf borderId="36" fillId="0" fontId="22" numFmtId="0" xfId="0" applyBorder="1" applyFont="1"/>
    <xf borderId="37" fillId="0" fontId="22" numFmtId="0" xfId="0" applyBorder="1" applyFont="1"/>
    <xf borderId="38" fillId="3" fontId="6" numFmtId="4" xfId="0" applyAlignment="1" applyBorder="1" applyFont="1" applyNumberFormat="1">
      <alignment horizontal="center" vertical="bottom"/>
    </xf>
    <xf borderId="0" fillId="0" fontId="10" numFmtId="0" xfId="0" applyAlignment="1" applyFont="1">
      <alignment horizontal="center" vertical="bottom"/>
    </xf>
    <xf borderId="39" fillId="2" fontId="30" numFmtId="0" xfId="0" applyAlignment="1" applyBorder="1" applyFont="1">
      <alignment horizontal="center" vertical="center"/>
    </xf>
    <xf borderId="40" fillId="2" fontId="34" numFmtId="4" xfId="0" applyAlignment="1" applyBorder="1" applyFont="1" applyNumberFormat="1">
      <alignment horizontal="center" vertical="center"/>
    </xf>
    <xf borderId="38" fillId="0" fontId="22" numFmtId="0" xfId="0" applyBorder="1" applyFont="1"/>
    <xf borderId="0" fillId="0" fontId="10" numFmtId="4" xfId="0" applyAlignment="1" applyFont="1" applyNumberFormat="1">
      <alignment vertical="bottom"/>
    </xf>
    <xf borderId="4" fillId="3" fontId="28" numFmtId="0" xfId="0" applyAlignment="1" applyBorder="1" applyFont="1">
      <alignment readingOrder="0" shrinkToFit="0" vertical="bottom" wrapText="1"/>
    </xf>
    <xf borderId="4" fillId="3" fontId="35" numFmtId="4" xfId="0" applyAlignment="1" applyBorder="1" applyFont="1" applyNumberFormat="1">
      <alignment vertical="bottom"/>
    </xf>
    <xf borderId="0" fillId="0" fontId="10" numFmtId="0" xfId="0" applyFont="1"/>
    <xf borderId="0" fillId="0" fontId="10" numFmtId="0" xfId="0" applyAlignment="1" applyFont="1">
      <alignment horizontal="center"/>
    </xf>
    <xf borderId="41" fillId="2" fontId="30" numFmtId="0" xfId="0" applyAlignment="1" applyBorder="1" applyFont="1">
      <alignment horizontal="center"/>
    </xf>
    <xf borderId="22" fillId="2" fontId="30" numFmtId="0" xfId="0" applyAlignment="1" applyBorder="1" applyFont="1">
      <alignment horizontal="center"/>
    </xf>
    <xf borderId="22" fillId="2" fontId="3" numFmtId="49" xfId="0" applyAlignment="1" applyBorder="1" applyFont="1" applyNumberFormat="1">
      <alignment horizontal="center"/>
    </xf>
    <xf borderId="0" fillId="0" fontId="30" numFmtId="0" xfId="0" applyAlignment="1" applyFont="1">
      <alignment horizontal="center" vertical="bottom"/>
    </xf>
    <xf borderId="27" fillId="12" fontId="6" numFmtId="0" xfId="0" applyAlignment="1" applyBorder="1" applyFont="1">
      <alignment vertical="center"/>
    </xf>
    <xf borderId="25" fillId="0" fontId="3" numFmtId="49" xfId="0" applyAlignment="1" applyBorder="1" applyFont="1" applyNumberFormat="1">
      <alignment horizontal="center"/>
    </xf>
    <xf borderId="15" fillId="0" fontId="3" numFmtId="49" xfId="0" applyAlignment="1" applyBorder="1" applyFont="1" applyNumberFormat="1">
      <alignment horizontal="center"/>
    </xf>
    <xf borderId="15" fillId="0" fontId="2" numFmtId="49" xfId="0" applyAlignment="1" applyBorder="1" applyFont="1" applyNumberFormat="1">
      <alignment horizontal="center" vertical="bottom"/>
    </xf>
    <xf borderId="0" fillId="0" fontId="10" numFmtId="165" xfId="0" applyAlignment="1" applyFont="1" applyNumberFormat="1">
      <alignment vertical="bottom"/>
    </xf>
    <xf borderId="4" fillId="0" fontId="10" numFmtId="165" xfId="0" applyAlignment="1" applyBorder="1" applyFont="1" applyNumberFormat="1">
      <alignment vertical="bottom"/>
    </xf>
    <xf borderId="42" fillId="0" fontId="18" numFmtId="4" xfId="0" applyAlignment="1" applyBorder="1" applyFont="1" applyNumberFormat="1">
      <alignment vertical="bottom"/>
    </xf>
    <xf borderId="3" fillId="0" fontId="2" numFmtId="49" xfId="0" applyAlignment="1" applyBorder="1" applyFont="1" applyNumberFormat="1">
      <alignment horizontal="center"/>
    </xf>
    <xf borderId="2" fillId="0" fontId="2" numFmtId="49" xfId="0" applyAlignment="1" applyBorder="1" applyFont="1" applyNumberFormat="1">
      <alignment horizontal="center"/>
    </xf>
    <xf borderId="2" fillId="0" fontId="2" numFmtId="49" xfId="0" applyAlignment="1" applyBorder="1" applyFont="1" applyNumberFormat="1">
      <alignment horizontal="center" vertical="bottom"/>
    </xf>
    <xf borderId="5" fillId="0" fontId="2" numFmtId="49" xfId="0" applyAlignment="1" applyBorder="1" applyFont="1" applyNumberFormat="1">
      <alignment horizontal="center"/>
    </xf>
    <xf borderId="4" fillId="0" fontId="2" numFmtId="49" xfId="0" applyAlignment="1" applyBorder="1" applyFont="1" applyNumberFormat="1">
      <alignment horizontal="center"/>
    </xf>
    <xf borderId="4" fillId="0" fontId="2" numFmtId="49" xfId="0" applyAlignment="1" applyBorder="1" applyFont="1" applyNumberFormat="1">
      <alignment horizontal="center" vertical="bottom"/>
    </xf>
    <xf borderId="0" fillId="0" fontId="10" numFmtId="3" xfId="0" applyAlignment="1" applyFont="1" applyNumberFormat="1">
      <alignment vertical="bottom"/>
    </xf>
    <xf borderId="29" fillId="0" fontId="2" numFmtId="49" xfId="0" applyAlignment="1" applyBorder="1" applyFont="1" applyNumberFormat="1">
      <alignment horizontal="center"/>
    </xf>
    <xf borderId="22" fillId="0" fontId="2" numFmtId="49" xfId="0" applyAlignment="1" applyBorder="1" applyFont="1" applyNumberFormat="1">
      <alignment horizontal="center"/>
    </xf>
    <xf borderId="22" fillId="0" fontId="2" numFmtId="49" xfId="0" applyAlignment="1" applyBorder="1" applyFont="1" applyNumberFormat="1">
      <alignment horizontal="center" vertical="bottom"/>
    </xf>
    <xf borderId="24" fillId="12" fontId="6" numFmtId="0" xfId="0" applyAlignment="1" applyBorder="1" applyFont="1">
      <alignment vertical="center"/>
    </xf>
    <xf borderId="15" fillId="0" fontId="2" numFmtId="49" xfId="0" applyAlignment="1" applyBorder="1" applyFont="1" applyNumberFormat="1">
      <alignment horizontal="center"/>
    </xf>
    <xf borderId="42" fillId="0" fontId="18" numFmtId="0" xfId="0" applyAlignment="1" applyBorder="1" applyFont="1">
      <alignment vertical="bottom"/>
    </xf>
    <xf borderId="0" fillId="0" fontId="31" numFmtId="165" xfId="0" applyAlignment="1" applyFont="1" applyNumberFormat="1">
      <alignment horizontal="center" vertical="bottom"/>
    </xf>
    <xf borderId="4" fillId="0" fontId="3" numFmtId="49" xfId="0" applyAlignment="1" applyBorder="1" applyFont="1" applyNumberFormat="1">
      <alignment horizontal="center"/>
    </xf>
    <xf borderId="27" fillId="0" fontId="2" numFmtId="49" xfId="0" applyAlignment="1" applyBorder="1" applyFont="1" applyNumberFormat="1">
      <alignment horizontal="center"/>
    </xf>
    <xf borderId="43" fillId="0" fontId="18" numFmtId="0" xfId="0" applyAlignment="1" applyBorder="1" applyFont="1">
      <alignment vertical="bottom"/>
    </xf>
    <xf borderId="31" fillId="0" fontId="2" numFmtId="49" xfId="0" applyAlignment="1" applyBorder="1" applyFont="1" applyNumberFormat="1">
      <alignment horizontal="center"/>
    </xf>
    <xf borderId="4" fillId="0" fontId="36" numFmtId="49" xfId="0" applyAlignment="1" applyBorder="1" applyFont="1" applyNumberFormat="1">
      <alignment horizontal="center"/>
    </xf>
    <xf borderId="22" fillId="0" fontId="36" numFmtId="49" xfId="0" applyAlignment="1" applyBorder="1" applyFont="1" applyNumberFormat="1">
      <alignment horizontal="center"/>
    </xf>
    <xf borderId="15" fillId="0" fontId="36" numFmtId="49" xfId="0" applyAlignment="1" applyBorder="1" applyFont="1" applyNumberFormat="1">
      <alignment horizontal="center"/>
    </xf>
    <xf borderId="2" fillId="0" fontId="18" numFmtId="0" xfId="0" applyAlignment="1" applyBorder="1" applyFont="1">
      <alignment vertical="bottom"/>
    </xf>
    <xf borderId="2" fillId="0" fontId="36" numFmtId="49" xfId="0" applyAlignment="1" applyBorder="1" applyFont="1" applyNumberFormat="1">
      <alignment horizontal="center"/>
    </xf>
    <xf borderId="0" fillId="0" fontId="36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1" width="11.25"/>
    <col customWidth="1" min="12" max="12" width="13.88"/>
    <col customWidth="1" min="17" max="17" width="20.88"/>
    <col customWidth="1" min="18" max="18" width="0.38"/>
    <col customWidth="1" min="19" max="19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"/>
      <c r="U1" s="2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ht="21.75" customHeight="1">
      <c r="A2" s="4">
        <v>45414.0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2"/>
      <c r="U2" s="2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11" t="s">
        <v>3</v>
      </c>
      <c r="J3" s="11" t="s">
        <v>7</v>
      </c>
      <c r="K3" s="12" t="s">
        <v>8</v>
      </c>
      <c r="L3" s="8" t="s">
        <v>9</v>
      </c>
      <c r="M3" s="10" t="s">
        <v>10</v>
      </c>
      <c r="N3" s="10" t="s">
        <v>11</v>
      </c>
      <c r="O3" s="10" t="s">
        <v>12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ht="20.25" customHeight="1">
      <c r="A5" s="16" t="s">
        <v>14</v>
      </c>
      <c r="B5" s="17">
        <v>1750.0</v>
      </c>
      <c r="C5" s="18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21">
        <f t="shared" ref="K5:K16" si="4">C5+F5+I5</f>
        <v>0</v>
      </c>
      <c r="L5" s="20">
        <v>840.0</v>
      </c>
      <c r="M5" s="19">
        <v>100.8</v>
      </c>
      <c r="N5" s="19">
        <v>84.0</v>
      </c>
      <c r="O5" s="19">
        <f t="shared" ref="O5:O16" si="5">((B5-L5)*C5)+((E5-L5)*F5)+((H5-L5)*I5)</f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21">
        <f t="shared" si="4"/>
        <v>0</v>
      </c>
      <c r="L6" s="20">
        <v>230.0</v>
      </c>
      <c r="M6" s="19"/>
      <c r="N6" s="19"/>
      <c r="O6" s="19">
        <f t="shared" si="5"/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21">
        <f t="shared" si="4"/>
        <v>0</v>
      </c>
      <c r="L7" s="20">
        <v>330.0</v>
      </c>
      <c r="M7" s="19">
        <v>39.6</v>
      </c>
      <c r="N7" s="19">
        <v>33.0</v>
      </c>
      <c r="O7" s="19">
        <f t="shared" si="5"/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ht="20.25" customHeight="1">
      <c r="A8" s="16" t="s">
        <v>17</v>
      </c>
      <c r="B8" s="17">
        <v>1450.0</v>
      </c>
      <c r="C8" s="18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21">
        <f t="shared" si="4"/>
        <v>0</v>
      </c>
      <c r="L8" s="20">
        <v>840.0</v>
      </c>
      <c r="M8" s="19">
        <v>100.8</v>
      </c>
      <c r="N8" s="19">
        <v>84.0</v>
      </c>
      <c r="O8" s="19">
        <f t="shared" si="5"/>
        <v>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20.25" customHeight="1">
      <c r="A9" s="23" t="s">
        <v>18</v>
      </c>
      <c r="B9" s="17">
        <v>480.0</v>
      </c>
      <c r="C9" s="18"/>
      <c r="D9" s="19">
        <f t="shared" si="1"/>
        <v>0</v>
      </c>
      <c r="E9" s="20">
        <v>460.0</v>
      </c>
      <c r="F9" s="19"/>
      <c r="G9" s="19">
        <f t="shared" si="2"/>
        <v>0</v>
      </c>
      <c r="H9" s="20">
        <v>450.0</v>
      </c>
      <c r="I9" s="19"/>
      <c r="J9" s="19">
        <f t="shared" si="3"/>
        <v>0</v>
      </c>
      <c r="K9" s="21">
        <f t="shared" si="4"/>
        <v>0</v>
      </c>
      <c r="L9" s="20">
        <v>360.0</v>
      </c>
      <c r="M9" s="19">
        <v>43.2</v>
      </c>
      <c r="N9" s="19">
        <v>36.0</v>
      </c>
      <c r="O9" s="19">
        <f t="shared" si="5"/>
        <v>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20.25" customHeight="1">
      <c r="A10" s="22" t="s">
        <v>19</v>
      </c>
      <c r="B10" s="17">
        <v>1480.0</v>
      </c>
      <c r="C10" s="18"/>
      <c r="D10" s="19">
        <f t="shared" si="1"/>
        <v>0</v>
      </c>
      <c r="E10" s="20">
        <v>1400.0</v>
      </c>
      <c r="F10" s="19"/>
      <c r="G10" s="19">
        <f t="shared" si="2"/>
        <v>0</v>
      </c>
      <c r="H10" s="20">
        <v>1375.0</v>
      </c>
      <c r="I10" s="19"/>
      <c r="J10" s="19">
        <f t="shared" si="3"/>
        <v>0</v>
      </c>
      <c r="K10" s="21">
        <f t="shared" si="4"/>
        <v>0</v>
      </c>
      <c r="L10" s="20">
        <v>1125.0</v>
      </c>
      <c r="M10" s="19">
        <v>135.0</v>
      </c>
      <c r="N10" s="19">
        <v>112.5</v>
      </c>
      <c r="O10" s="19">
        <f t="shared" si="5"/>
        <v>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20.25" customHeight="1">
      <c r="A11" s="24" t="s">
        <v>20</v>
      </c>
      <c r="B11" s="25">
        <v>330.0</v>
      </c>
      <c r="C11" s="26">
        <v>94.0</v>
      </c>
      <c r="D11" s="19">
        <f t="shared" si="1"/>
        <v>31020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21">
        <f t="shared" si="4"/>
        <v>94</v>
      </c>
      <c r="L11" s="20">
        <v>260.0</v>
      </c>
      <c r="M11" s="19">
        <v>31.2</v>
      </c>
      <c r="N11" s="19">
        <v>26.0</v>
      </c>
      <c r="O11" s="19">
        <f t="shared" si="5"/>
        <v>6580</v>
      </c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</row>
    <row r="12" ht="20.25" customHeight="1">
      <c r="A12" s="22" t="s">
        <v>21</v>
      </c>
      <c r="B12" s="17">
        <v>1440.0</v>
      </c>
      <c r="C12" s="18"/>
      <c r="D12" s="19">
        <f t="shared" si="1"/>
        <v>0</v>
      </c>
      <c r="E12" s="20">
        <v>1400.0</v>
      </c>
      <c r="F12" s="19"/>
      <c r="G12" s="19">
        <f t="shared" si="2"/>
        <v>0</v>
      </c>
      <c r="H12" s="20">
        <v>1375.0</v>
      </c>
      <c r="I12" s="19"/>
      <c r="J12" s="19">
        <f t="shared" si="3"/>
        <v>0</v>
      </c>
      <c r="K12" s="21">
        <f t="shared" si="4"/>
        <v>0</v>
      </c>
      <c r="L12" s="20">
        <v>1125.0</v>
      </c>
      <c r="M12" s="19">
        <v>135.0</v>
      </c>
      <c r="N12" s="19">
        <v>112.5</v>
      </c>
      <c r="O12" s="19">
        <f t="shared" si="5"/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20.25" customHeight="1">
      <c r="A13" s="23" t="s">
        <v>22</v>
      </c>
      <c r="B13" s="17">
        <v>450.0</v>
      </c>
      <c r="C13" s="26">
        <v>4.0</v>
      </c>
      <c r="D13" s="19">
        <f t="shared" si="1"/>
        <v>1800</v>
      </c>
      <c r="E13" s="20">
        <v>440.0</v>
      </c>
      <c r="F13" s="19"/>
      <c r="G13" s="19">
        <f t="shared" si="2"/>
        <v>0</v>
      </c>
      <c r="H13" s="20">
        <v>425.0</v>
      </c>
      <c r="I13" s="19"/>
      <c r="J13" s="19">
        <f t="shared" si="3"/>
        <v>0</v>
      </c>
      <c r="K13" s="21">
        <f t="shared" si="4"/>
        <v>4</v>
      </c>
      <c r="L13" s="20">
        <v>360.0</v>
      </c>
      <c r="M13" s="19">
        <v>43.2</v>
      </c>
      <c r="N13" s="19">
        <v>36.0</v>
      </c>
      <c r="O13" s="19">
        <f t="shared" si="5"/>
        <v>360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20.25" customHeight="1">
      <c r="A14" s="30" t="s">
        <v>23</v>
      </c>
      <c r="B14" s="17">
        <v>500.0</v>
      </c>
      <c r="C14" s="18"/>
      <c r="D14" s="19">
        <f t="shared" si="1"/>
        <v>0</v>
      </c>
      <c r="E14" s="20">
        <v>480.0</v>
      </c>
      <c r="F14" s="19"/>
      <c r="G14" s="19">
        <f t="shared" si="2"/>
        <v>0</v>
      </c>
      <c r="H14" s="20">
        <v>450.0</v>
      </c>
      <c r="I14" s="19"/>
      <c r="J14" s="19">
        <f t="shared" si="3"/>
        <v>0</v>
      </c>
      <c r="K14" s="21">
        <f t="shared" si="4"/>
        <v>0</v>
      </c>
      <c r="L14" s="20">
        <v>360.0</v>
      </c>
      <c r="M14" s="19">
        <v>43.2</v>
      </c>
      <c r="N14" s="19">
        <v>36.0</v>
      </c>
      <c r="O14" s="19">
        <f t="shared" si="5"/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20.25" customHeight="1">
      <c r="A15" s="31" t="s">
        <v>24</v>
      </c>
      <c r="B15" s="17">
        <v>260.0</v>
      </c>
      <c r="C15" s="26">
        <v>181.0</v>
      </c>
      <c r="D15" s="19">
        <f t="shared" si="1"/>
        <v>47060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21">
        <f t="shared" si="4"/>
        <v>181</v>
      </c>
      <c r="L15" s="20">
        <v>200.0</v>
      </c>
      <c r="M15" s="19">
        <v>24.0</v>
      </c>
      <c r="N15" s="19">
        <v>20.0</v>
      </c>
      <c r="O15" s="19">
        <f t="shared" si="5"/>
        <v>10860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20.25" customHeight="1">
      <c r="A16" s="31" t="s">
        <v>25</v>
      </c>
      <c r="B16" s="17">
        <v>1650.0</v>
      </c>
      <c r="C16" s="26">
        <v>2.0</v>
      </c>
      <c r="D16" s="19">
        <f t="shared" si="1"/>
        <v>3300</v>
      </c>
      <c r="E16" s="20">
        <v>1600.0</v>
      </c>
      <c r="F16" s="19"/>
      <c r="G16" s="19">
        <f t="shared" si="2"/>
        <v>0</v>
      </c>
      <c r="H16" s="20">
        <v>1500.0</v>
      </c>
      <c r="I16" s="19"/>
      <c r="J16" s="19">
        <f t="shared" si="3"/>
        <v>0</v>
      </c>
      <c r="K16" s="21">
        <f t="shared" si="4"/>
        <v>2</v>
      </c>
      <c r="L16" s="20">
        <v>1125.0</v>
      </c>
      <c r="M16" s="19">
        <v>135.0</v>
      </c>
      <c r="N16" s="19">
        <v>112.5</v>
      </c>
      <c r="O16" s="32">
        <f t="shared" si="5"/>
        <v>1050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18.75" customHeight="1">
      <c r="A17" s="3"/>
      <c r="B17" s="33"/>
      <c r="C17" s="33" t="s">
        <v>26</v>
      </c>
      <c r="D17" s="33">
        <f>SUM(D5:D16)</f>
        <v>83180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0</v>
      </c>
      <c r="K17" s="33"/>
      <c r="L17" s="35" t="s">
        <v>26</v>
      </c>
      <c r="M17" s="33"/>
      <c r="N17" s="33"/>
      <c r="O17" s="33">
        <f>SUM(O5:O16)</f>
        <v>18850</v>
      </c>
      <c r="P17" s="3"/>
      <c r="Q17" s="3"/>
      <c r="R17" s="3"/>
      <c r="S17" s="3"/>
      <c r="T17" s="2"/>
      <c r="U17" s="2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2" t="s">
        <v>8</v>
      </c>
      <c r="L18" s="8" t="s">
        <v>9</v>
      </c>
      <c r="M18" s="37"/>
      <c r="N18" s="37"/>
      <c r="O18" s="37" t="s">
        <v>12</v>
      </c>
      <c r="P18" s="3"/>
      <c r="Q18" s="3"/>
      <c r="R18" s="3"/>
      <c r="S18" s="3"/>
      <c r="T18" s="2"/>
      <c r="U18" s="2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20.25" customHeight="1">
      <c r="A19" s="22" t="s">
        <v>28</v>
      </c>
      <c r="B19" s="42">
        <v>375.0</v>
      </c>
      <c r="C19" s="43"/>
      <c r="D19" s="32">
        <f t="shared" ref="D19:D26" si="6">B19*C19</f>
        <v>0</v>
      </c>
      <c r="E19" s="20">
        <v>350.0</v>
      </c>
      <c r="F19" s="43"/>
      <c r="G19" s="19">
        <f t="shared" ref="G19:G26" si="7">E19*F19</f>
        <v>0</v>
      </c>
      <c r="H19" s="20">
        <v>325.0</v>
      </c>
      <c r="I19" s="32"/>
      <c r="J19" s="32">
        <f t="shared" ref="J19:J26" si="8">H19*I19</f>
        <v>0</v>
      </c>
      <c r="K19" s="21">
        <f t="shared" ref="K19:K26" si="9">C19+F19+I19</f>
        <v>0</v>
      </c>
      <c r="L19" s="20">
        <v>250.0</v>
      </c>
      <c r="M19" s="19">
        <v>30.0</v>
      </c>
      <c r="N19" s="19">
        <v>25.0</v>
      </c>
      <c r="O19" s="19">
        <f t="shared" ref="O19:O26" si="10">((B19-L19)*C19)+((E19-L19)*F19)+((H19-L19)*I19)</f>
        <v>0</v>
      </c>
      <c r="P19" s="3"/>
      <c r="Q19" s="3"/>
      <c r="R19" s="3"/>
      <c r="S19" s="3"/>
      <c r="T19" s="2"/>
      <c r="U19" s="2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20.25" customHeight="1">
      <c r="A20" s="22" t="s">
        <v>29</v>
      </c>
      <c r="B20" s="17">
        <v>1900.0</v>
      </c>
      <c r="C20" s="26">
        <v>3.0</v>
      </c>
      <c r="D20" s="19">
        <f t="shared" si="6"/>
        <v>5700</v>
      </c>
      <c r="E20" s="20">
        <v>1700.0</v>
      </c>
      <c r="F20" s="18"/>
      <c r="G20" s="19">
        <f t="shared" si="7"/>
        <v>0</v>
      </c>
      <c r="H20" s="20">
        <v>1500.0</v>
      </c>
      <c r="I20" s="19"/>
      <c r="J20" s="19">
        <f t="shared" si="8"/>
        <v>0</v>
      </c>
      <c r="K20" s="21">
        <f t="shared" si="9"/>
        <v>3</v>
      </c>
      <c r="L20" s="20">
        <v>1200.0</v>
      </c>
      <c r="M20" s="19">
        <v>144.0</v>
      </c>
      <c r="N20" s="19">
        <v>120.0</v>
      </c>
      <c r="O20" s="19">
        <f t="shared" si="10"/>
        <v>2100</v>
      </c>
      <c r="P20" s="3"/>
      <c r="Q20" s="3"/>
      <c r="R20" s="3"/>
      <c r="S20" s="3"/>
      <c r="T20" s="2"/>
      <c r="U20" s="2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20.25" customHeight="1">
      <c r="A21" s="22" t="s">
        <v>30</v>
      </c>
      <c r="B21" s="17">
        <v>860.0</v>
      </c>
      <c r="C21" s="26">
        <v>5.0</v>
      </c>
      <c r="D21" s="19">
        <f t="shared" si="6"/>
        <v>4300</v>
      </c>
      <c r="E21" s="20">
        <v>800.0</v>
      </c>
      <c r="F21" s="18"/>
      <c r="G21" s="19">
        <f t="shared" si="7"/>
        <v>0</v>
      </c>
      <c r="H21" s="20">
        <v>750.0</v>
      </c>
      <c r="I21" s="19"/>
      <c r="J21" s="19">
        <f t="shared" si="8"/>
        <v>0</v>
      </c>
      <c r="K21" s="21">
        <f t="shared" si="9"/>
        <v>5</v>
      </c>
      <c r="L21" s="20">
        <v>600.0</v>
      </c>
      <c r="M21" s="19">
        <v>72.0</v>
      </c>
      <c r="N21" s="19">
        <v>60.0</v>
      </c>
      <c r="O21" s="19">
        <f t="shared" si="10"/>
        <v>1300</v>
      </c>
      <c r="P21" s="3"/>
      <c r="Q21" s="3"/>
      <c r="R21" s="3"/>
      <c r="S21" s="3"/>
      <c r="T21" s="2"/>
      <c r="U21" s="2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20.25" customHeight="1">
      <c r="A22" s="22" t="s">
        <v>31</v>
      </c>
      <c r="B22" s="17">
        <v>2800.0</v>
      </c>
      <c r="C22" s="18"/>
      <c r="D22" s="19">
        <f t="shared" si="6"/>
        <v>0</v>
      </c>
      <c r="E22" s="20"/>
      <c r="F22" s="18"/>
      <c r="G22" s="19">
        <f t="shared" si="7"/>
        <v>0</v>
      </c>
      <c r="H22" s="20"/>
      <c r="I22" s="19"/>
      <c r="J22" s="19">
        <f t="shared" si="8"/>
        <v>0</v>
      </c>
      <c r="K22" s="21">
        <f t="shared" si="9"/>
        <v>0</v>
      </c>
      <c r="L22" s="20">
        <v>800.0</v>
      </c>
      <c r="M22" s="19">
        <v>96.0</v>
      </c>
      <c r="N22" s="19">
        <v>80.0</v>
      </c>
      <c r="O22" s="19">
        <f t="shared" si="10"/>
        <v>0</v>
      </c>
      <c r="P22" s="3"/>
      <c r="Q22" s="3"/>
      <c r="R22" s="3"/>
      <c r="S22" s="3"/>
      <c r="T22" s="2"/>
      <c r="U22" s="2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20.25" customHeight="1">
      <c r="A23" s="22" t="s">
        <v>32</v>
      </c>
      <c r="B23" s="17">
        <v>2000.0</v>
      </c>
      <c r="C23" s="18"/>
      <c r="D23" s="19">
        <f t="shared" si="6"/>
        <v>0</v>
      </c>
      <c r="E23" s="20">
        <v>1800.0</v>
      </c>
      <c r="F23" s="18"/>
      <c r="G23" s="19">
        <f t="shared" si="7"/>
        <v>0</v>
      </c>
      <c r="H23" s="20">
        <v>1500.0</v>
      </c>
      <c r="I23" s="19"/>
      <c r="J23" s="19">
        <f t="shared" si="8"/>
        <v>0</v>
      </c>
      <c r="K23" s="21">
        <f t="shared" si="9"/>
        <v>0</v>
      </c>
      <c r="L23" s="20">
        <v>800.0</v>
      </c>
      <c r="M23" s="19"/>
      <c r="N23" s="19"/>
      <c r="O23" s="19">
        <f t="shared" si="10"/>
        <v>0</v>
      </c>
      <c r="P23" s="3"/>
      <c r="Q23" s="3"/>
      <c r="R23" s="3"/>
      <c r="S23" s="3"/>
      <c r="T23" s="2"/>
      <c r="U23" s="2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20.25" customHeight="1">
      <c r="A24" s="22" t="s">
        <v>33</v>
      </c>
      <c r="B24" s="17">
        <v>1500.0</v>
      </c>
      <c r="C24" s="26">
        <v>3.0</v>
      </c>
      <c r="D24" s="19">
        <f t="shared" si="6"/>
        <v>4500</v>
      </c>
      <c r="E24" s="20">
        <v>1400.0</v>
      </c>
      <c r="F24" s="18"/>
      <c r="G24" s="19">
        <f t="shared" si="7"/>
        <v>0</v>
      </c>
      <c r="H24" s="20">
        <v>1300.0</v>
      </c>
      <c r="I24" s="19"/>
      <c r="J24" s="19">
        <f t="shared" si="8"/>
        <v>0</v>
      </c>
      <c r="K24" s="21">
        <f t="shared" si="9"/>
        <v>3</v>
      </c>
      <c r="L24" s="20">
        <v>800.0</v>
      </c>
      <c r="M24" s="19"/>
      <c r="N24" s="19"/>
      <c r="O24" s="19">
        <f t="shared" si="10"/>
        <v>2100</v>
      </c>
      <c r="P24" s="3"/>
      <c r="Q24" s="3"/>
      <c r="R24" s="3"/>
      <c r="S24" s="3"/>
      <c r="T24" s="2"/>
      <c r="U24" s="2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20.25" customHeight="1">
      <c r="A25" s="22" t="s">
        <v>33</v>
      </c>
      <c r="B25" s="17">
        <v>1000.0</v>
      </c>
      <c r="C25" s="18"/>
      <c r="D25" s="19">
        <f t="shared" si="6"/>
        <v>0</v>
      </c>
      <c r="E25" s="20">
        <v>980.0</v>
      </c>
      <c r="F25" s="18"/>
      <c r="G25" s="19">
        <f t="shared" si="7"/>
        <v>0</v>
      </c>
      <c r="H25" s="20">
        <v>950.0</v>
      </c>
      <c r="I25" s="19"/>
      <c r="J25" s="19">
        <f t="shared" si="8"/>
        <v>0</v>
      </c>
      <c r="K25" s="21">
        <f t="shared" si="9"/>
        <v>0</v>
      </c>
      <c r="L25" s="20">
        <v>800.0</v>
      </c>
      <c r="M25" s="19"/>
      <c r="N25" s="19"/>
      <c r="O25" s="19">
        <f t="shared" si="10"/>
        <v>0</v>
      </c>
      <c r="P25" s="3"/>
      <c r="Q25" s="3"/>
      <c r="R25" s="3"/>
      <c r="S25" s="3"/>
      <c r="T25" s="2"/>
      <c r="U25" s="2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20.25" customHeight="1">
      <c r="A26" s="44" t="s">
        <v>34</v>
      </c>
      <c r="B26" s="17">
        <v>1500.0</v>
      </c>
      <c r="C26" s="18"/>
      <c r="D26" s="19">
        <f t="shared" si="6"/>
        <v>0</v>
      </c>
      <c r="E26" s="20"/>
      <c r="F26" s="18"/>
      <c r="G26" s="19">
        <f t="shared" si="7"/>
        <v>0</v>
      </c>
      <c r="H26" s="20"/>
      <c r="I26" s="32"/>
      <c r="J26" s="32">
        <f t="shared" si="8"/>
        <v>0</v>
      </c>
      <c r="K26" s="21">
        <f t="shared" si="9"/>
        <v>0</v>
      </c>
      <c r="L26" s="20">
        <v>800.0</v>
      </c>
      <c r="M26" s="19"/>
      <c r="N26" s="19"/>
      <c r="O26" s="19">
        <f t="shared" si="10"/>
        <v>0</v>
      </c>
      <c r="P26" s="3"/>
      <c r="Q26" s="3"/>
      <c r="R26" s="3"/>
      <c r="S26" s="3"/>
      <c r="T26" s="2"/>
      <c r="U26" s="2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18.75" customHeight="1">
      <c r="A27" s="3"/>
      <c r="B27" s="33"/>
      <c r="C27" s="33" t="s">
        <v>26</v>
      </c>
      <c r="D27" s="33">
        <f>SUM(D19:D26)</f>
        <v>14500</v>
      </c>
      <c r="E27" s="33"/>
      <c r="F27" s="33" t="s">
        <v>26</v>
      </c>
      <c r="G27" s="34">
        <f>SUM(G19:G26)</f>
        <v>0</v>
      </c>
      <c r="H27" s="35"/>
      <c r="I27" s="35" t="s">
        <v>26</v>
      </c>
      <c r="J27" s="33">
        <f>SUM(J19:J26)</f>
        <v>0</v>
      </c>
      <c r="K27" s="33"/>
      <c r="L27" s="35" t="s">
        <v>26</v>
      </c>
      <c r="M27" s="33"/>
      <c r="N27" s="33"/>
      <c r="O27" s="33">
        <f>SUM(O19:O26)</f>
        <v>5500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27.0" customHeight="1">
      <c r="A28" s="45" t="s">
        <v>35</v>
      </c>
      <c r="B28" s="8" t="s">
        <v>2</v>
      </c>
      <c r="C28" s="9" t="s">
        <v>3</v>
      </c>
      <c r="D28" s="10" t="s">
        <v>4</v>
      </c>
      <c r="E28" s="8" t="s">
        <v>5</v>
      </c>
      <c r="F28" s="9" t="s">
        <v>3</v>
      </c>
      <c r="G28" s="9" t="s">
        <v>4</v>
      </c>
      <c r="H28" s="46" t="s">
        <v>6</v>
      </c>
      <c r="I28" s="11" t="s">
        <v>3</v>
      </c>
      <c r="J28" s="11" t="s">
        <v>7</v>
      </c>
      <c r="K28" s="12" t="s">
        <v>8</v>
      </c>
      <c r="L28" s="8" t="s">
        <v>9</v>
      </c>
      <c r="M28" s="9"/>
      <c r="N28" s="9"/>
      <c r="O28" s="9" t="s">
        <v>12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20.25" customHeight="1">
      <c r="A29" s="16" t="s">
        <v>36</v>
      </c>
      <c r="B29" s="17">
        <v>1450.0</v>
      </c>
      <c r="C29" s="26">
        <v>1.0</v>
      </c>
      <c r="D29" s="19">
        <f t="shared" ref="D29:D34" si="11">B29*C29</f>
        <v>1450</v>
      </c>
      <c r="E29" s="20">
        <v>1400.0</v>
      </c>
      <c r="F29" s="18"/>
      <c r="G29" s="19">
        <f t="shared" ref="G29:G34" si="12">E29*F29</f>
        <v>0</v>
      </c>
      <c r="H29" s="20">
        <v>1300.0</v>
      </c>
      <c r="I29" s="19"/>
      <c r="J29" s="19">
        <f t="shared" ref="J29:J34" si="13">H29*I29</f>
        <v>0</v>
      </c>
      <c r="K29" s="21">
        <f t="shared" ref="K29:K34" si="14">C29+F29+I29</f>
        <v>1</v>
      </c>
      <c r="L29" s="20">
        <v>1000.0</v>
      </c>
      <c r="M29" s="19">
        <v>120.0</v>
      </c>
      <c r="N29" s="19">
        <v>100.0</v>
      </c>
      <c r="O29" s="19">
        <f t="shared" ref="O29:O34" si="15">((B29-L29)*C29)+((E29-L29)*F29)+((H29-L29)*I29)</f>
        <v>450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20.25" customHeight="1">
      <c r="A30" s="22" t="s">
        <v>37</v>
      </c>
      <c r="B30" s="17">
        <v>375.0</v>
      </c>
      <c r="C30" s="18"/>
      <c r="D30" s="19">
        <f t="shared" si="11"/>
        <v>0</v>
      </c>
      <c r="E30" s="20">
        <v>360.0</v>
      </c>
      <c r="F30" s="18"/>
      <c r="G30" s="19">
        <f t="shared" si="12"/>
        <v>0</v>
      </c>
      <c r="H30" s="20">
        <v>340.0</v>
      </c>
      <c r="I30" s="19"/>
      <c r="J30" s="19">
        <f t="shared" si="13"/>
        <v>0</v>
      </c>
      <c r="K30" s="21">
        <f t="shared" si="14"/>
        <v>0</v>
      </c>
      <c r="L30" s="20">
        <v>280.0</v>
      </c>
      <c r="M30" s="19">
        <v>33.6</v>
      </c>
      <c r="N30" s="19">
        <v>28.0</v>
      </c>
      <c r="O30" s="19">
        <f t="shared" si="15"/>
        <v>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20.25" customHeight="1">
      <c r="A31" s="47" t="s">
        <v>38</v>
      </c>
      <c r="B31" s="42">
        <v>430.0</v>
      </c>
      <c r="C31" s="48">
        <v>9.0</v>
      </c>
      <c r="D31" s="32">
        <f t="shared" si="11"/>
        <v>3870</v>
      </c>
      <c r="E31" s="20">
        <v>400.0</v>
      </c>
      <c r="F31" s="43"/>
      <c r="G31" s="32">
        <f t="shared" si="12"/>
        <v>0</v>
      </c>
      <c r="H31" s="20">
        <v>350.0</v>
      </c>
      <c r="I31" s="32"/>
      <c r="J31" s="32">
        <f t="shared" si="13"/>
        <v>0</v>
      </c>
      <c r="K31" s="21">
        <f t="shared" si="14"/>
        <v>9</v>
      </c>
      <c r="L31" s="20">
        <v>260.0</v>
      </c>
      <c r="M31" s="19">
        <v>31.2</v>
      </c>
      <c r="N31" s="19">
        <v>26.0</v>
      </c>
      <c r="O31" s="19">
        <f t="shared" si="15"/>
        <v>1530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20.25" customHeight="1">
      <c r="A32" s="49" t="s">
        <v>39</v>
      </c>
      <c r="B32" s="17">
        <v>450.0</v>
      </c>
      <c r="C32" s="26">
        <v>2.0</v>
      </c>
      <c r="D32" s="19">
        <f t="shared" si="11"/>
        <v>900</v>
      </c>
      <c r="E32" s="20">
        <v>430.0</v>
      </c>
      <c r="F32" s="18"/>
      <c r="G32" s="19">
        <f t="shared" si="12"/>
        <v>0</v>
      </c>
      <c r="H32" s="20">
        <v>400.0</v>
      </c>
      <c r="I32" s="19"/>
      <c r="J32" s="19">
        <f t="shared" si="13"/>
        <v>0</v>
      </c>
      <c r="K32" s="21">
        <f t="shared" si="14"/>
        <v>2</v>
      </c>
      <c r="L32" s="20">
        <v>330.0</v>
      </c>
      <c r="M32" s="19">
        <v>39.6</v>
      </c>
      <c r="N32" s="19">
        <v>33.0</v>
      </c>
      <c r="O32" s="19">
        <f t="shared" si="15"/>
        <v>240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19.5" customHeight="1">
      <c r="A33" s="50" t="s">
        <v>40</v>
      </c>
      <c r="B33" s="17">
        <v>450.0</v>
      </c>
      <c r="C33" s="18"/>
      <c r="D33" s="19">
        <f t="shared" si="11"/>
        <v>0</v>
      </c>
      <c r="E33" s="20">
        <v>400.0</v>
      </c>
      <c r="F33" s="18"/>
      <c r="G33" s="19">
        <f t="shared" si="12"/>
        <v>0</v>
      </c>
      <c r="H33" s="20">
        <v>375.0</v>
      </c>
      <c r="I33" s="19"/>
      <c r="J33" s="19">
        <f t="shared" si="13"/>
        <v>0</v>
      </c>
      <c r="K33" s="21">
        <f t="shared" si="14"/>
        <v>0</v>
      </c>
      <c r="L33" s="20">
        <v>280.0</v>
      </c>
      <c r="M33" s="19">
        <v>33.6</v>
      </c>
      <c r="N33" s="19">
        <v>28.0</v>
      </c>
      <c r="O33" s="32">
        <f t="shared" si="15"/>
        <v>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19.5" customHeight="1">
      <c r="A34" s="31" t="s">
        <v>41</v>
      </c>
      <c r="B34" s="17">
        <v>220.0</v>
      </c>
      <c r="C34" s="18"/>
      <c r="D34" s="19">
        <f t="shared" si="11"/>
        <v>0</v>
      </c>
      <c r="E34" s="51"/>
      <c r="F34" s="18"/>
      <c r="G34" s="19">
        <f t="shared" si="12"/>
        <v>0</v>
      </c>
      <c r="H34" s="20"/>
      <c r="I34" s="19"/>
      <c r="J34" s="19">
        <f t="shared" si="13"/>
        <v>0</v>
      </c>
      <c r="K34" s="21">
        <f t="shared" si="14"/>
        <v>0</v>
      </c>
      <c r="L34" s="20">
        <v>120.0</v>
      </c>
      <c r="M34" s="19"/>
      <c r="N34" s="19"/>
      <c r="O34" s="32">
        <f t="shared" si="15"/>
        <v>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15.75" customHeight="1">
      <c r="A35" s="3"/>
      <c r="B35" s="33"/>
      <c r="C35" s="33" t="s">
        <v>26</v>
      </c>
      <c r="D35" s="33">
        <f>SUM(D31:D34)</f>
        <v>4770</v>
      </c>
      <c r="E35" s="33"/>
      <c r="F35" s="33" t="s">
        <v>26</v>
      </c>
      <c r="G35" s="34">
        <f>SUM(G31:G34)</f>
        <v>0</v>
      </c>
      <c r="H35" s="35"/>
      <c r="I35" s="35" t="s">
        <v>26</v>
      </c>
      <c r="J35" s="33">
        <f>SUM(J31:J34)</f>
        <v>0</v>
      </c>
      <c r="K35" s="33"/>
      <c r="L35" s="35" t="s">
        <v>26</v>
      </c>
      <c r="M35" s="33"/>
      <c r="N35" s="33"/>
      <c r="O35" s="33">
        <f>SUM(O29:O34)</f>
        <v>2220</v>
      </c>
      <c r="P35" s="3"/>
      <c r="Q35" s="3"/>
      <c r="R35" s="3"/>
      <c r="S35" s="3"/>
      <c r="T35" s="2"/>
      <c r="U35" s="2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25.5" customHeight="1">
      <c r="A36" s="36" t="s">
        <v>42</v>
      </c>
      <c r="B36" s="8" t="s">
        <v>2</v>
      </c>
      <c r="C36" s="37" t="s">
        <v>3</v>
      </c>
      <c r="D36" s="38" t="s">
        <v>4</v>
      </c>
      <c r="E36" s="39" t="s">
        <v>5</v>
      </c>
      <c r="F36" s="37" t="s">
        <v>3</v>
      </c>
      <c r="G36" s="37" t="s">
        <v>4</v>
      </c>
      <c r="H36" s="40" t="s">
        <v>6</v>
      </c>
      <c r="I36" s="41" t="s">
        <v>3</v>
      </c>
      <c r="J36" s="41" t="s">
        <v>7</v>
      </c>
      <c r="K36" s="12" t="s">
        <v>8</v>
      </c>
      <c r="L36" s="8" t="s">
        <v>9</v>
      </c>
      <c r="M36" s="41"/>
      <c r="N36" s="41"/>
      <c r="O36" s="41" t="s">
        <v>12</v>
      </c>
      <c r="P36" s="3"/>
      <c r="Q36" s="3"/>
      <c r="R36" s="3"/>
      <c r="S36" s="3"/>
      <c r="T36" s="2"/>
      <c r="U36" s="2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20.25" customHeight="1">
      <c r="A37" s="22" t="s">
        <v>43</v>
      </c>
      <c r="B37" s="17">
        <v>250.0</v>
      </c>
      <c r="C37" s="18"/>
      <c r="D37" s="18">
        <f t="shared" ref="D37:D56" si="16">B37*C37</f>
        <v>0</v>
      </c>
      <c r="E37" s="20"/>
      <c r="F37" s="18"/>
      <c r="G37" s="18">
        <f t="shared" ref="G37:G56" si="17">E37*F37</f>
        <v>0</v>
      </c>
      <c r="H37" s="20"/>
      <c r="I37" s="19"/>
      <c r="J37" s="21">
        <f t="shared" ref="J37:J56" si="18">H37*I37</f>
        <v>0</v>
      </c>
      <c r="K37" s="21">
        <f t="shared" ref="K37:K56" si="19">C37+F37+I37</f>
        <v>0</v>
      </c>
      <c r="L37" s="20"/>
      <c r="M37" s="19"/>
      <c r="N37" s="19"/>
      <c r="O37" s="21">
        <f t="shared" ref="O37:O55" si="20">((B37-L37)*C37)+((E37-L37)*F37)+((H37-L37)*I37)</f>
        <v>0</v>
      </c>
      <c r="P37" s="3"/>
      <c r="Q37" s="3"/>
      <c r="R37" s="3"/>
      <c r="S37" s="3"/>
      <c r="T37" s="2"/>
      <c r="U37" s="2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20.25" customHeight="1">
      <c r="A38" s="44" t="s">
        <v>44</v>
      </c>
      <c r="B38" s="17">
        <v>250.0</v>
      </c>
      <c r="C38" s="18"/>
      <c r="D38" s="18">
        <f t="shared" si="16"/>
        <v>0</v>
      </c>
      <c r="E38" s="20"/>
      <c r="F38" s="18"/>
      <c r="G38" s="18">
        <f t="shared" si="17"/>
        <v>0</v>
      </c>
      <c r="H38" s="20"/>
      <c r="I38" s="32"/>
      <c r="J38" s="52">
        <f t="shared" si="18"/>
        <v>0</v>
      </c>
      <c r="K38" s="21">
        <f t="shared" si="19"/>
        <v>0</v>
      </c>
      <c r="L38" s="20"/>
      <c r="M38" s="19"/>
      <c r="N38" s="19"/>
      <c r="O38" s="52">
        <f t="shared" si="20"/>
        <v>0</v>
      </c>
      <c r="P38" s="3"/>
      <c r="Q38" s="3"/>
      <c r="R38" s="3"/>
      <c r="S38" s="3"/>
      <c r="T38" s="2"/>
      <c r="U38" s="2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20.25" customHeight="1">
      <c r="A39" s="53" t="s">
        <v>45</v>
      </c>
      <c r="B39" s="17">
        <v>50.0</v>
      </c>
      <c r="C39" s="26">
        <v>3.0</v>
      </c>
      <c r="D39" s="18">
        <f t="shared" si="16"/>
        <v>150</v>
      </c>
      <c r="E39" s="20">
        <v>35.0</v>
      </c>
      <c r="F39" s="18"/>
      <c r="G39" s="18">
        <f t="shared" si="17"/>
        <v>0</v>
      </c>
      <c r="H39" s="20"/>
      <c r="I39" s="19"/>
      <c r="J39" s="21">
        <f t="shared" si="18"/>
        <v>0</v>
      </c>
      <c r="K39" s="21">
        <f t="shared" si="19"/>
        <v>3</v>
      </c>
      <c r="L39" s="20"/>
      <c r="M39" s="19"/>
      <c r="N39" s="19"/>
      <c r="O39" s="21">
        <f t="shared" si="20"/>
        <v>150</v>
      </c>
      <c r="P39" s="3"/>
      <c r="Q39" s="3"/>
      <c r="R39" s="3"/>
      <c r="S39" s="3"/>
      <c r="T39" s="2"/>
      <c r="U39" s="2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20.25" customHeight="1">
      <c r="A40" s="22" t="s">
        <v>46</v>
      </c>
      <c r="B40" s="17">
        <v>150.0</v>
      </c>
      <c r="C40" s="26">
        <v>2.0</v>
      </c>
      <c r="D40" s="19">
        <f t="shared" si="16"/>
        <v>300</v>
      </c>
      <c r="E40" s="20">
        <v>120.0</v>
      </c>
      <c r="F40" s="18"/>
      <c r="G40" s="18">
        <f t="shared" si="17"/>
        <v>0</v>
      </c>
      <c r="H40" s="20">
        <v>75.0</v>
      </c>
      <c r="I40" s="19"/>
      <c r="J40" s="21">
        <f t="shared" si="18"/>
        <v>0</v>
      </c>
      <c r="K40" s="21">
        <f t="shared" si="19"/>
        <v>2</v>
      </c>
      <c r="L40" s="20"/>
      <c r="M40" s="19"/>
      <c r="N40" s="19"/>
      <c r="O40" s="19">
        <f t="shared" si="20"/>
        <v>300</v>
      </c>
      <c r="P40" s="3"/>
      <c r="Q40" s="3"/>
      <c r="R40" s="3"/>
      <c r="S40" s="3"/>
      <c r="T40" s="2"/>
      <c r="U40" s="2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ht="20.25" customHeight="1">
      <c r="A41" s="22" t="s">
        <v>47</v>
      </c>
      <c r="B41" s="17">
        <v>800.0</v>
      </c>
      <c r="C41" s="18"/>
      <c r="D41" s="18">
        <f t="shared" si="16"/>
        <v>0</v>
      </c>
      <c r="E41" s="20">
        <v>750.0</v>
      </c>
      <c r="F41" s="18"/>
      <c r="G41" s="18">
        <f t="shared" si="17"/>
        <v>0</v>
      </c>
      <c r="H41" s="20">
        <v>700.0</v>
      </c>
      <c r="I41" s="19"/>
      <c r="J41" s="21">
        <f t="shared" si="18"/>
        <v>0</v>
      </c>
      <c r="K41" s="21">
        <f t="shared" si="19"/>
        <v>0</v>
      </c>
      <c r="L41" s="20"/>
      <c r="M41" s="19"/>
      <c r="N41" s="19"/>
      <c r="O41" s="19">
        <f t="shared" si="20"/>
        <v>0</v>
      </c>
      <c r="P41" s="3"/>
      <c r="Q41" s="3"/>
      <c r="R41" s="3"/>
      <c r="S41" s="3"/>
      <c r="T41" s="2"/>
      <c r="U41" s="2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ht="20.25" customHeight="1">
      <c r="A42" s="54" t="s">
        <v>48</v>
      </c>
      <c r="B42" s="25">
        <v>190.0</v>
      </c>
      <c r="C42" s="55">
        <v>3.0</v>
      </c>
      <c r="D42" s="56">
        <f t="shared" si="16"/>
        <v>570</v>
      </c>
      <c r="E42" s="20">
        <v>175.0</v>
      </c>
      <c r="F42" s="57"/>
      <c r="G42" s="56">
        <f t="shared" si="17"/>
        <v>0</v>
      </c>
      <c r="H42" s="20">
        <v>150.0</v>
      </c>
      <c r="I42" s="28"/>
      <c r="J42" s="58">
        <f t="shared" si="18"/>
        <v>0</v>
      </c>
      <c r="K42" s="21">
        <f t="shared" si="19"/>
        <v>3</v>
      </c>
      <c r="L42" s="20">
        <v>117.0</v>
      </c>
      <c r="M42" s="27">
        <v>14.04</v>
      </c>
      <c r="N42" s="27">
        <v>11.7</v>
      </c>
      <c r="O42" s="19">
        <f t="shared" si="20"/>
        <v>219</v>
      </c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</row>
    <row r="43" ht="20.25" customHeight="1">
      <c r="A43" s="59" t="s">
        <v>48</v>
      </c>
      <c r="B43" s="60">
        <v>180.0</v>
      </c>
      <c r="C43" s="61"/>
      <c r="D43" s="61">
        <f t="shared" si="16"/>
        <v>0</v>
      </c>
      <c r="E43" s="20">
        <v>165.0</v>
      </c>
      <c r="F43" s="62"/>
      <c r="G43" s="61">
        <f t="shared" si="17"/>
        <v>0</v>
      </c>
      <c r="H43" s="20">
        <v>140.0</v>
      </c>
      <c r="I43" s="27"/>
      <c r="J43" s="63">
        <f t="shared" si="18"/>
        <v>0</v>
      </c>
      <c r="K43" s="21">
        <f t="shared" si="19"/>
        <v>0</v>
      </c>
      <c r="L43" s="20">
        <v>110.0</v>
      </c>
      <c r="M43" s="27">
        <v>13.2</v>
      </c>
      <c r="N43" s="27">
        <v>11.0</v>
      </c>
      <c r="O43" s="32">
        <f t="shared" si="20"/>
        <v>0</v>
      </c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</row>
    <row r="44" ht="20.25" customHeight="1">
      <c r="A44" s="64" t="s">
        <v>49</v>
      </c>
      <c r="B44" s="17">
        <v>75.0</v>
      </c>
      <c r="C44" s="18"/>
      <c r="D44" s="18">
        <f t="shared" si="16"/>
        <v>0</v>
      </c>
      <c r="E44" s="20"/>
      <c r="F44" s="18"/>
      <c r="G44" s="18">
        <f t="shared" si="17"/>
        <v>0</v>
      </c>
      <c r="H44" s="20"/>
      <c r="I44" s="19"/>
      <c r="J44" s="21">
        <f t="shared" si="18"/>
        <v>0</v>
      </c>
      <c r="K44" s="21">
        <f t="shared" si="19"/>
        <v>0</v>
      </c>
      <c r="L44" s="20"/>
      <c r="M44" s="19"/>
      <c r="N44" s="19"/>
      <c r="O44" s="32">
        <f t="shared" si="20"/>
        <v>0</v>
      </c>
      <c r="P44" s="3"/>
      <c r="Q44" s="3"/>
      <c r="R44" s="3"/>
      <c r="S44" s="3"/>
      <c r="T44" s="2"/>
      <c r="U44" s="2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ht="20.25" customHeight="1">
      <c r="A45" s="22" t="s">
        <v>49</v>
      </c>
      <c r="B45" s="17">
        <v>100.0</v>
      </c>
      <c r="C45" s="26">
        <v>140.0</v>
      </c>
      <c r="D45" s="18">
        <f t="shared" si="16"/>
        <v>14000</v>
      </c>
      <c r="E45" s="20">
        <v>80.0</v>
      </c>
      <c r="F45" s="26">
        <v>120.0</v>
      </c>
      <c r="G45" s="18">
        <f t="shared" si="17"/>
        <v>9600</v>
      </c>
      <c r="H45" s="20">
        <v>70.0</v>
      </c>
      <c r="I45" s="19"/>
      <c r="J45" s="21">
        <f t="shared" si="18"/>
        <v>0</v>
      </c>
      <c r="K45" s="21">
        <f t="shared" si="19"/>
        <v>260</v>
      </c>
      <c r="L45" s="20"/>
      <c r="M45" s="19"/>
      <c r="N45" s="19"/>
      <c r="O45" s="21">
        <f t="shared" si="20"/>
        <v>23600</v>
      </c>
      <c r="P45" s="3"/>
      <c r="Q45" s="3"/>
      <c r="R45" s="3"/>
      <c r="S45" s="3"/>
      <c r="T45" s="2"/>
      <c r="U45" s="2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ht="20.25" customHeight="1">
      <c r="A46" s="22" t="s">
        <v>50</v>
      </c>
      <c r="B46" s="17">
        <v>600.0</v>
      </c>
      <c r="C46" s="18"/>
      <c r="D46" s="18">
        <f t="shared" si="16"/>
        <v>0</v>
      </c>
      <c r="E46" s="20">
        <v>500.0</v>
      </c>
      <c r="F46" s="18"/>
      <c r="G46" s="18">
        <f t="shared" si="17"/>
        <v>0</v>
      </c>
      <c r="H46" s="20">
        <v>400.0</v>
      </c>
      <c r="I46" s="19"/>
      <c r="J46" s="21">
        <f t="shared" si="18"/>
        <v>0</v>
      </c>
      <c r="K46" s="21">
        <f t="shared" si="19"/>
        <v>0</v>
      </c>
      <c r="L46" s="20"/>
      <c r="M46" s="19"/>
      <c r="N46" s="19"/>
      <c r="O46" s="21">
        <f t="shared" si="20"/>
        <v>0</v>
      </c>
      <c r="P46" s="3"/>
      <c r="Q46" s="3"/>
      <c r="R46" s="3"/>
      <c r="S46" s="3"/>
      <c r="T46" s="2"/>
      <c r="U46" s="2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ht="20.25" customHeight="1">
      <c r="A47" s="22" t="s">
        <v>51</v>
      </c>
      <c r="B47" s="17">
        <v>150.0</v>
      </c>
      <c r="C47" s="18"/>
      <c r="D47" s="18">
        <f t="shared" si="16"/>
        <v>0</v>
      </c>
      <c r="E47" s="20">
        <v>125.0</v>
      </c>
      <c r="F47" s="18"/>
      <c r="G47" s="18">
        <f t="shared" si="17"/>
        <v>0</v>
      </c>
      <c r="H47" s="20">
        <v>100.0</v>
      </c>
      <c r="I47" s="19"/>
      <c r="J47" s="21">
        <f t="shared" si="18"/>
        <v>0</v>
      </c>
      <c r="K47" s="21">
        <f t="shared" si="19"/>
        <v>0</v>
      </c>
      <c r="L47" s="20"/>
      <c r="M47" s="19"/>
      <c r="N47" s="19"/>
      <c r="O47" s="21">
        <f t="shared" si="20"/>
        <v>0</v>
      </c>
      <c r="P47" s="3"/>
      <c r="Q47" s="3"/>
      <c r="R47" s="3"/>
      <c r="S47" s="3"/>
      <c r="T47" s="2"/>
      <c r="U47" s="2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ht="20.25" customHeight="1">
      <c r="A48" s="65" t="s">
        <v>52</v>
      </c>
      <c r="B48" s="17">
        <v>200.0</v>
      </c>
      <c r="C48" s="26">
        <v>13.0</v>
      </c>
      <c r="D48" s="18">
        <f t="shared" si="16"/>
        <v>2600</v>
      </c>
      <c r="E48" s="20">
        <v>175.0</v>
      </c>
      <c r="F48" s="18"/>
      <c r="G48" s="18">
        <f t="shared" si="17"/>
        <v>0</v>
      </c>
      <c r="H48" s="20">
        <v>150.0</v>
      </c>
      <c r="I48" s="32"/>
      <c r="J48" s="52">
        <f t="shared" si="18"/>
        <v>0</v>
      </c>
      <c r="K48" s="21">
        <f t="shared" si="19"/>
        <v>13</v>
      </c>
      <c r="L48" s="20"/>
      <c r="M48" s="19"/>
      <c r="N48" s="19"/>
      <c r="O48" s="52">
        <f t="shared" si="20"/>
        <v>2600</v>
      </c>
      <c r="P48" s="3"/>
      <c r="Q48" s="3"/>
      <c r="R48" s="3"/>
      <c r="S48" s="3"/>
      <c r="T48" s="2"/>
      <c r="U48" s="2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ht="20.25" customHeight="1">
      <c r="A49" s="22" t="s">
        <v>53</v>
      </c>
      <c r="B49" s="17">
        <v>250.0</v>
      </c>
      <c r="C49" s="26">
        <v>5.0</v>
      </c>
      <c r="D49" s="18">
        <f t="shared" si="16"/>
        <v>1250</v>
      </c>
      <c r="E49" s="20">
        <v>230.0</v>
      </c>
      <c r="F49" s="18"/>
      <c r="G49" s="18">
        <f t="shared" si="17"/>
        <v>0</v>
      </c>
      <c r="H49" s="20">
        <v>200.0</v>
      </c>
      <c r="I49" s="19"/>
      <c r="J49" s="21">
        <f t="shared" si="18"/>
        <v>0</v>
      </c>
      <c r="K49" s="21">
        <f t="shared" si="19"/>
        <v>5</v>
      </c>
      <c r="L49" s="20"/>
      <c r="M49" s="19"/>
      <c r="N49" s="19"/>
      <c r="O49" s="21">
        <f t="shared" si="20"/>
        <v>1250</v>
      </c>
      <c r="P49" s="3"/>
      <c r="Q49" s="3"/>
      <c r="R49" s="3"/>
      <c r="S49" s="3"/>
      <c r="T49" s="2"/>
      <c r="U49" s="2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ht="20.25" customHeight="1">
      <c r="A50" s="22" t="s">
        <v>54</v>
      </c>
      <c r="B50" s="17">
        <v>120.0</v>
      </c>
      <c r="C50" s="18"/>
      <c r="D50" s="18">
        <f t="shared" si="16"/>
        <v>0</v>
      </c>
      <c r="E50" s="20">
        <v>100.0</v>
      </c>
      <c r="F50" s="18"/>
      <c r="G50" s="18">
        <f t="shared" si="17"/>
        <v>0</v>
      </c>
      <c r="H50" s="20">
        <v>80.0</v>
      </c>
      <c r="I50" s="19"/>
      <c r="J50" s="21">
        <f t="shared" si="18"/>
        <v>0</v>
      </c>
      <c r="K50" s="21">
        <f t="shared" si="19"/>
        <v>0</v>
      </c>
      <c r="L50" s="20"/>
      <c r="M50" s="19"/>
      <c r="N50" s="19"/>
      <c r="O50" s="21">
        <f t="shared" si="20"/>
        <v>0</v>
      </c>
      <c r="P50" s="3"/>
      <c r="Q50" s="3"/>
      <c r="R50" s="3"/>
      <c r="S50" s="3"/>
      <c r="T50" s="2"/>
      <c r="U50" s="2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ht="20.25" customHeight="1">
      <c r="A51" s="22" t="s">
        <v>55</v>
      </c>
      <c r="B51" s="17">
        <v>160.0</v>
      </c>
      <c r="C51" s="26">
        <v>250.0</v>
      </c>
      <c r="D51" s="66">
        <f t="shared" si="16"/>
        <v>40000</v>
      </c>
      <c r="E51" s="20"/>
      <c r="F51" s="18"/>
      <c r="G51" s="18">
        <f t="shared" si="17"/>
        <v>0</v>
      </c>
      <c r="H51" s="20"/>
      <c r="I51" s="19"/>
      <c r="J51" s="21">
        <f t="shared" si="18"/>
        <v>0</v>
      </c>
      <c r="K51" s="21">
        <f t="shared" si="19"/>
        <v>250</v>
      </c>
      <c r="L51" s="20"/>
      <c r="M51" s="19"/>
      <c r="N51" s="19"/>
      <c r="O51" s="21">
        <f t="shared" si="20"/>
        <v>40000</v>
      </c>
      <c r="P51" s="3"/>
      <c r="Q51" s="3"/>
      <c r="R51" s="3"/>
      <c r="S51" s="3"/>
      <c r="T51" s="2"/>
      <c r="U51" s="2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ht="20.25" customHeight="1">
      <c r="A52" s="44" t="s">
        <v>56</v>
      </c>
      <c r="B52" s="17">
        <v>300.0</v>
      </c>
      <c r="C52" s="26">
        <v>112.0</v>
      </c>
      <c r="D52" s="18">
        <f t="shared" si="16"/>
        <v>33600</v>
      </c>
      <c r="E52" s="20">
        <v>275.0</v>
      </c>
      <c r="F52" s="18"/>
      <c r="G52" s="18">
        <f t="shared" si="17"/>
        <v>0</v>
      </c>
      <c r="H52" s="20">
        <v>250.0</v>
      </c>
      <c r="I52" s="32"/>
      <c r="J52" s="52">
        <f t="shared" si="18"/>
        <v>0</v>
      </c>
      <c r="K52" s="21">
        <f t="shared" si="19"/>
        <v>112</v>
      </c>
      <c r="L52" s="20"/>
      <c r="M52" s="19"/>
      <c r="N52" s="19"/>
      <c r="O52" s="52">
        <f t="shared" si="20"/>
        <v>33600</v>
      </c>
      <c r="P52" s="3"/>
      <c r="Q52" s="3"/>
      <c r="R52" s="3"/>
      <c r="S52" s="3"/>
      <c r="T52" s="2"/>
      <c r="U52" s="2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ht="20.25" customHeight="1">
      <c r="A53" s="67" t="s">
        <v>57</v>
      </c>
      <c r="B53" s="68">
        <v>150.0</v>
      </c>
      <c r="C53" s="26">
        <v>127.0</v>
      </c>
      <c r="D53" s="18">
        <f t="shared" si="16"/>
        <v>19050</v>
      </c>
      <c r="E53" s="20"/>
      <c r="F53" s="18"/>
      <c r="G53" s="18">
        <f t="shared" si="17"/>
        <v>0</v>
      </c>
      <c r="H53" s="20"/>
      <c r="I53" s="32"/>
      <c r="J53" s="52">
        <f t="shared" si="18"/>
        <v>0</v>
      </c>
      <c r="K53" s="21">
        <f t="shared" si="19"/>
        <v>127</v>
      </c>
      <c r="L53" s="20"/>
      <c r="M53" s="19"/>
      <c r="N53" s="19"/>
      <c r="O53" s="52">
        <f t="shared" si="20"/>
        <v>19050</v>
      </c>
      <c r="P53" s="3"/>
      <c r="Q53" s="3"/>
      <c r="R53" s="3"/>
      <c r="S53" s="3"/>
      <c r="T53" s="2"/>
      <c r="U53" s="2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ht="20.25" customHeight="1">
      <c r="A54" s="44" t="s">
        <v>58</v>
      </c>
      <c r="B54" s="17">
        <v>500.0</v>
      </c>
      <c r="C54" s="18"/>
      <c r="D54" s="18">
        <f t="shared" si="16"/>
        <v>0</v>
      </c>
      <c r="E54" s="20">
        <v>450.0</v>
      </c>
      <c r="F54" s="18"/>
      <c r="G54" s="18">
        <f t="shared" si="17"/>
        <v>0</v>
      </c>
      <c r="H54" s="20">
        <v>400.0</v>
      </c>
      <c r="I54" s="32"/>
      <c r="J54" s="52">
        <f t="shared" si="18"/>
        <v>0</v>
      </c>
      <c r="K54" s="21">
        <f t="shared" si="19"/>
        <v>0</v>
      </c>
      <c r="L54" s="20"/>
      <c r="M54" s="19"/>
      <c r="N54" s="19"/>
      <c r="O54" s="52">
        <f t="shared" si="20"/>
        <v>0</v>
      </c>
      <c r="P54" s="3"/>
      <c r="Q54" s="3"/>
      <c r="R54" s="3"/>
      <c r="S54" s="3"/>
      <c r="T54" s="2"/>
      <c r="U54" s="2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ht="20.25" customHeight="1">
      <c r="A55" s="44" t="s">
        <v>59</v>
      </c>
      <c r="B55" s="42">
        <v>350.0</v>
      </c>
      <c r="C55" s="48">
        <v>60.0</v>
      </c>
      <c r="D55" s="43">
        <f t="shared" si="16"/>
        <v>21000</v>
      </c>
      <c r="E55" s="20">
        <v>300.0</v>
      </c>
      <c r="F55" s="43"/>
      <c r="G55" s="43">
        <f t="shared" si="17"/>
        <v>0</v>
      </c>
      <c r="H55" s="20">
        <v>250.0</v>
      </c>
      <c r="I55" s="32"/>
      <c r="J55" s="52">
        <f t="shared" si="18"/>
        <v>0</v>
      </c>
      <c r="K55" s="21">
        <f t="shared" si="19"/>
        <v>60</v>
      </c>
      <c r="L55" s="20"/>
      <c r="M55" s="19"/>
      <c r="N55" s="19"/>
      <c r="O55" s="52">
        <f t="shared" si="20"/>
        <v>21000</v>
      </c>
      <c r="P55" s="3"/>
      <c r="Q55" s="3"/>
      <c r="R55" s="3"/>
      <c r="S55" s="3"/>
      <c r="T55" s="2"/>
      <c r="U55" s="2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ht="20.25" customHeight="1">
      <c r="A56" s="44" t="s">
        <v>60</v>
      </c>
      <c r="B56" s="42">
        <v>250.0</v>
      </c>
      <c r="C56" s="48">
        <v>260.0</v>
      </c>
      <c r="D56" s="43">
        <f t="shared" si="16"/>
        <v>65000</v>
      </c>
      <c r="E56" s="51">
        <v>200.0</v>
      </c>
      <c r="F56" s="43"/>
      <c r="G56" s="43">
        <f t="shared" si="17"/>
        <v>0</v>
      </c>
      <c r="H56" s="51">
        <v>180.0</v>
      </c>
      <c r="I56" s="32"/>
      <c r="J56" s="52">
        <f t="shared" si="18"/>
        <v>0</v>
      </c>
      <c r="K56" s="21">
        <f t="shared" si="19"/>
        <v>260</v>
      </c>
      <c r="L56" s="51"/>
      <c r="M56" s="19"/>
      <c r="N56" s="19"/>
      <c r="O56" s="32"/>
      <c r="P56" s="3"/>
      <c r="Q56" s="3"/>
      <c r="R56" s="3"/>
      <c r="S56" s="3"/>
      <c r="T56" s="2"/>
      <c r="U56" s="2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ht="15.75" customHeight="1">
      <c r="A57" s="44" t="s">
        <v>61</v>
      </c>
      <c r="B57" s="69"/>
      <c r="C57" s="70" t="s">
        <v>26</v>
      </c>
      <c r="D57" s="70">
        <f>SUM(D37:D56)</f>
        <v>197520</v>
      </c>
      <c r="E57" s="70"/>
      <c r="F57" s="70" t="s">
        <v>26</v>
      </c>
      <c r="G57" s="70">
        <f>SUM(G37:G56)</f>
        <v>9600</v>
      </c>
      <c r="H57" s="71"/>
      <c r="I57" s="71" t="s">
        <v>26</v>
      </c>
      <c r="J57" s="70">
        <f>SUM(J37:J56)</f>
        <v>0</v>
      </c>
      <c r="K57" s="70"/>
      <c r="L57" s="71" t="s">
        <v>26</v>
      </c>
      <c r="M57" s="70"/>
      <c r="N57" s="70"/>
      <c r="O57" s="70">
        <f>SUM(O37:O56)</f>
        <v>141769</v>
      </c>
      <c r="P57" s="3"/>
      <c r="Q57" s="3"/>
      <c r="R57" s="3"/>
      <c r="S57" s="3"/>
      <c r="T57" s="2"/>
      <c r="U57" s="2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ht="26.25" customHeight="1">
      <c r="A58" s="72" t="s">
        <v>62</v>
      </c>
      <c r="B58" s="8" t="s">
        <v>2</v>
      </c>
      <c r="C58" s="37" t="s">
        <v>3</v>
      </c>
      <c r="D58" s="38" t="s">
        <v>4</v>
      </c>
      <c r="E58" s="39" t="s">
        <v>5</v>
      </c>
      <c r="F58" s="37" t="s">
        <v>3</v>
      </c>
      <c r="G58" s="37" t="s">
        <v>4</v>
      </c>
      <c r="H58" s="40" t="s">
        <v>6</v>
      </c>
      <c r="I58" s="41" t="s">
        <v>3</v>
      </c>
      <c r="J58" s="41" t="s">
        <v>7</v>
      </c>
      <c r="K58" s="12" t="s">
        <v>8</v>
      </c>
      <c r="L58" s="8" t="s">
        <v>9</v>
      </c>
      <c r="M58" s="41"/>
      <c r="N58" s="41"/>
      <c r="O58" s="41" t="s">
        <v>12</v>
      </c>
      <c r="P58" s="3"/>
      <c r="Q58" s="3"/>
      <c r="R58" s="3"/>
      <c r="S58" s="3"/>
      <c r="T58" s="2"/>
      <c r="U58" s="2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ht="20.25" customHeight="1">
      <c r="A59" s="44" t="s">
        <v>63</v>
      </c>
      <c r="B59" s="42">
        <v>320.0</v>
      </c>
      <c r="C59" s="43"/>
      <c r="D59" s="32">
        <f t="shared" ref="D59:D69" si="21">B59*C59</f>
        <v>0</v>
      </c>
      <c r="E59" s="20">
        <v>300.0</v>
      </c>
      <c r="F59" s="43"/>
      <c r="G59" s="32">
        <f t="shared" ref="G59:G69" si="22">E59*F59</f>
        <v>0</v>
      </c>
      <c r="H59" s="20">
        <v>300.0</v>
      </c>
      <c r="I59" s="32"/>
      <c r="J59" s="32">
        <f t="shared" ref="J59:J69" si="23">H59*I59</f>
        <v>0</v>
      </c>
      <c r="K59" s="21">
        <f t="shared" ref="K59:K69" si="24">C59+F59+I59</f>
        <v>0</v>
      </c>
      <c r="L59" s="20">
        <v>240.0</v>
      </c>
      <c r="M59" s="32">
        <v>28.8</v>
      </c>
      <c r="N59" s="32">
        <v>24.0</v>
      </c>
      <c r="O59" s="32">
        <f t="shared" ref="O59:O69" si="25">((B59-L59)*C59)+((E59-L59)*F59)+((H59-L59)*I59)</f>
        <v>0</v>
      </c>
      <c r="P59" s="3"/>
      <c r="Q59" s="3"/>
      <c r="R59" s="3"/>
      <c r="S59" s="3"/>
      <c r="T59" s="2"/>
      <c r="U59" s="2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ht="20.25" customHeight="1">
      <c r="A60" s="44" t="s">
        <v>64</v>
      </c>
      <c r="B60" s="17">
        <v>80.0</v>
      </c>
      <c r="C60" s="18"/>
      <c r="D60" s="19">
        <f t="shared" si="21"/>
        <v>0</v>
      </c>
      <c r="E60" s="20">
        <v>70.0</v>
      </c>
      <c r="F60" s="18"/>
      <c r="G60" s="19">
        <f t="shared" si="22"/>
        <v>0</v>
      </c>
      <c r="H60" s="20">
        <v>60.0</v>
      </c>
      <c r="I60" s="32"/>
      <c r="J60" s="32">
        <f t="shared" si="23"/>
        <v>0</v>
      </c>
      <c r="K60" s="21">
        <f t="shared" si="24"/>
        <v>0</v>
      </c>
      <c r="L60" s="20">
        <v>60.0</v>
      </c>
      <c r="M60" s="32"/>
      <c r="N60" s="32"/>
      <c r="O60" s="32">
        <f t="shared" si="25"/>
        <v>0</v>
      </c>
      <c r="P60" s="3"/>
      <c r="Q60" s="3"/>
      <c r="R60" s="3"/>
      <c r="S60" s="3"/>
      <c r="T60" s="2"/>
      <c r="U60" s="2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ht="20.25" customHeight="1">
      <c r="A61" s="44" t="s">
        <v>64</v>
      </c>
      <c r="B61" s="17">
        <v>130.0</v>
      </c>
      <c r="C61" s="18"/>
      <c r="D61" s="19">
        <f t="shared" si="21"/>
        <v>0</v>
      </c>
      <c r="E61" s="20">
        <v>120.0</v>
      </c>
      <c r="F61" s="18"/>
      <c r="G61" s="19">
        <f t="shared" si="22"/>
        <v>0</v>
      </c>
      <c r="H61" s="20">
        <v>110.0</v>
      </c>
      <c r="I61" s="32"/>
      <c r="J61" s="32">
        <f t="shared" si="23"/>
        <v>0</v>
      </c>
      <c r="K61" s="21">
        <f t="shared" si="24"/>
        <v>0</v>
      </c>
      <c r="L61" s="20">
        <v>100.0</v>
      </c>
      <c r="M61" s="32"/>
      <c r="N61" s="32"/>
      <c r="O61" s="32">
        <f t="shared" si="25"/>
        <v>0</v>
      </c>
      <c r="P61" s="3"/>
      <c r="Q61" s="3"/>
      <c r="R61" s="3"/>
      <c r="S61" s="3"/>
      <c r="T61" s="2"/>
      <c r="U61" s="2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ht="20.25" customHeight="1">
      <c r="A62" s="44" t="s">
        <v>65</v>
      </c>
      <c r="B62" s="17">
        <v>430.0</v>
      </c>
      <c r="C62" s="18"/>
      <c r="D62" s="21">
        <f t="shared" si="21"/>
        <v>0</v>
      </c>
      <c r="E62" s="20">
        <v>430.0</v>
      </c>
      <c r="F62" s="18"/>
      <c r="G62" s="19">
        <f t="shared" si="22"/>
        <v>0</v>
      </c>
      <c r="H62" s="20">
        <v>430.0</v>
      </c>
      <c r="I62" s="32"/>
      <c r="J62" s="32">
        <f t="shared" si="23"/>
        <v>0</v>
      </c>
      <c r="K62" s="21">
        <f t="shared" si="24"/>
        <v>0</v>
      </c>
      <c r="L62" s="20">
        <v>350.0</v>
      </c>
      <c r="M62" s="32">
        <v>42.0</v>
      </c>
      <c r="N62" s="32">
        <v>35.0</v>
      </c>
      <c r="O62" s="32">
        <f t="shared" si="25"/>
        <v>0</v>
      </c>
      <c r="P62" s="3"/>
      <c r="Q62" s="3"/>
      <c r="R62" s="3"/>
      <c r="S62" s="3"/>
      <c r="T62" s="2"/>
      <c r="U62" s="2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ht="20.25" customHeight="1">
      <c r="A63" s="44" t="s">
        <v>66</v>
      </c>
      <c r="B63" s="17">
        <v>170.0</v>
      </c>
      <c r="C63" s="18"/>
      <c r="D63" s="19">
        <f t="shared" si="21"/>
        <v>0</v>
      </c>
      <c r="E63" s="20">
        <v>160.0</v>
      </c>
      <c r="F63" s="18"/>
      <c r="G63" s="19">
        <f t="shared" si="22"/>
        <v>0</v>
      </c>
      <c r="H63" s="20">
        <v>150.0</v>
      </c>
      <c r="I63" s="32"/>
      <c r="J63" s="32">
        <f t="shared" si="23"/>
        <v>0</v>
      </c>
      <c r="K63" s="21">
        <f t="shared" si="24"/>
        <v>0</v>
      </c>
      <c r="L63" s="20">
        <v>125.0</v>
      </c>
      <c r="M63" s="32">
        <v>15.0</v>
      </c>
      <c r="N63" s="32">
        <v>12.5</v>
      </c>
      <c r="O63" s="32">
        <f t="shared" si="25"/>
        <v>0</v>
      </c>
      <c r="P63" s="3"/>
      <c r="Q63" s="3"/>
      <c r="R63" s="3"/>
      <c r="S63" s="3"/>
      <c r="T63" s="2"/>
      <c r="U63" s="2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ht="20.25" customHeight="1">
      <c r="A64" s="44" t="s">
        <v>67</v>
      </c>
      <c r="B64" s="17">
        <v>220.0</v>
      </c>
      <c r="C64" s="18"/>
      <c r="D64" s="19">
        <f t="shared" si="21"/>
        <v>0</v>
      </c>
      <c r="E64" s="20"/>
      <c r="F64" s="18"/>
      <c r="G64" s="19">
        <f t="shared" si="22"/>
        <v>0</v>
      </c>
      <c r="H64" s="20"/>
      <c r="I64" s="32"/>
      <c r="J64" s="32">
        <f t="shared" si="23"/>
        <v>0</v>
      </c>
      <c r="K64" s="21">
        <f t="shared" si="24"/>
        <v>0</v>
      </c>
      <c r="L64" s="20"/>
      <c r="M64" s="32"/>
      <c r="N64" s="32"/>
      <c r="O64" s="32">
        <f t="shared" si="25"/>
        <v>0</v>
      </c>
      <c r="P64" s="3"/>
      <c r="Q64" s="3"/>
      <c r="R64" s="3"/>
      <c r="S64" s="3"/>
      <c r="T64" s="2"/>
      <c r="U64" s="2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ht="20.25" customHeight="1">
      <c r="A65" s="44" t="s">
        <v>68</v>
      </c>
      <c r="B65" s="17">
        <v>50.0</v>
      </c>
      <c r="C65" s="18"/>
      <c r="D65" s="19">
        <f t="shared" si="21"/>
        <v>0</v>
      </c>
      <c r="E65" s="20"/>
      <c r="F65" s="18"/>
      <c r="G65" s="19">
        <f t="shared" si="22"/>
        <v>0</v>
      </c>
      <c r="H65" s="20"/>
      <c r="I65" s="32"/>
      <c r="J65" s="32">
        <f t="shared" si="23"/>
        <v>0</v>
      </c>
      <c r="K65" s="21">
        <f t="shared" si="24"/>
        <v>0</v>
      </c>
      <c r="L65" s="20">
        <v>42.0</v>
      </c>
      <c r="M65" s="32"/>
      <c r="N65" s="32"/>
      <c r="O65" s="32">
        <f t="shared" si="25"/>
        <v>0</v>
      </c>
      <c r="P65" s="3"/>
      <c r="Q65" s="3"/>
      <c r="R65" s="3"/>
      <c r="S65" s="3"/>
      <c r="T65" s="2"/>
      <c r="U65" s="2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ht="20.25" customHeight="1">
      <c r="A66" s="44" t="s">
        <v>68</v>
      </c>
      <c r="B66" s="17">
        <v>25.0</v>
      </c>
      <c r="C66" s="18"/>
      <c r="D66" s="19">
        <f t="shared" si="21"/>
        <v>0</v>
      </c>
      <c r="E66" s="20"/>
      <c r="F66" s="18"/>
      <c r="G66" s="19">
        <f t="shared" si="22"/>
        <v>0</v>
      </c>
      <c r="H66" s="20"/>
      <c r="I66" s="32"/>
      <c r="J66" s="32">
        <f t="shared" si="23"/>
        <v>0</v>
      </c>
      <c r="K66" s="21">
        <f t="shared" si="24"/>
        <v>0</v>
      </c>
      <c r="L66" s="20">
        <v>20.0</v>
      </c>
      <c r="M66" s="32"/>
      <c r="N66" s="32"/>
      <c r="O66" s="32">
        <f t="shared" si="25"/>
        <v>0</v>
      </c>
      <c r="P66" s="3"/>
      <c r="Q66" s="3"/>
      <c r="R66" s="3"/>
      <c r="S66" s="3"/>
      <c r="T66" s="2"/>
      <c r="U66" s="2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ht="20.25" customHeight="1">
      <c r="A67" s="44" t="s">
        <v>69</v>
      </c>
      <c r="B67" s="17">
        <v>115.0</v>
      </c>
      <c r="C67" s="18"/>
      <c r="D67" s="19">
        <f t="shared" si="21"/>
        <v>0</v>
      </c>
      <c r="E67" s="20">
        <v>110.0</v>
      </c>
      <c r="F67" s="18"/>
      <c r="G67" s="19">
        <f t="shared" si="22"/>
        <v>0</v>
      </c>
      <c r="H67" s="20">
        <v>105.0</v>
      </c>
      <c r="I67" s="32"/>
      <c r="J67" s="32">
        <f t="shared" si="23"/>
        <v>0</v>
      </c>
      <c r="K67" s="21">
        <f t="shared" si="24"/>
        <v>0</v>
      </c>
      <c r="L67" s="20">
        <v>85.0</v>
      </c>
      <c r="M67" s="32"/>
      <c r="N67" s="32"/>
      <c r="O67" s="32">
        <f t="shared" si="25"/>
        <v>0</v>
      </c>
      <c r="P67" s="3"/>
      <c r="Q67" s="3"/>
      <c r="R67" s="3"/>
      <c r="S67" s="3"/>
      <c r="T67" s="2"/>
      <c r="U67" s="2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ht="20.25" customHeight="1">
      <c r="A68" s="44" t="s">
        <v>69</v>
      </c>
      <c r="B68" s="17">
        <v>20.0</v>
      </c>
      <c r="C68" s="18"/>
      <c r="D68" s="19">
        <f t="shared" si="21"/>
        <v>0</v>
      </c>
      <c r="E68" s="20">
        <v>20.0</v>
      </c>
      <c r="F68" s="18"/>
      <c r="G68" s="19">
        <f t="shared" si="22"/>
        <v>0</v>
      </c>
      <c r="H68" s="20">
        <v>20.0</v>
      </c>
      <c r="I68" s="32"/>
      <c r="J68" s="32">
        <f t="shared" si="23"/>
        <v>0</v>
      </c>
      <c r="K68" s="21">
        <f t="shared" si="24"/>
        <v>0</v>
      </c>
      <c r="L68" s="20">
        <v>15.0</v>
      </c>
      <c r="M68" s="32"/>
      <c r="N68" s="32"/>
      <c r="O68" s="32">
        <f t="shared" si="25"/>
        <v>0</v>
      </c>
      <c r="P68" s="3"/>
      <c r="Q68" s="3"/>
      <c r="R68" s="3"/>
      <c r="S68" s="3"/>
      <c r="T68" s="2"/>
      <c r="U68" s="2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ht="20.25" customHeight="1">
      <c r="A69" s="44" t="s">
        <v>70</v>
      </c>
      <c r="B69" s="42">
        <v>230.0</v>
      </c>
      <c r="C69" s="43"/>
      <c r="D69" s="32">
        <f t="shared" si="21"/>
        <v>0</v>
      </c>
      <c r="E69" s="51"/>
      <c r="F69" s="43"/>
      <c r="G69" s="32">
        <f t="shared" si="22"/>
        <v>0</v>
      </c>
      <c r="H69" s="51"/>
      <c r="I69" s="32"/>
      <c r="J69" s="32">
        <f t="shared" si="23"/>
        <v>0</v>
      </c>
      <c r="K69" s="21">
        <f t="shared" si="24"/>
        <v>0</v>
      </c>
      <c r="L69" s="73"/>
      <c r="M69" s="32"/>
      <c r="N69" s="32"/>
      <c r="O69" s="32">
        <f t="shared" si="25"/>
        <v>0</v>
      </c>
      <c r="P69" s="3"/>
      <c r="Q69" s="3"/>
      <c r="R69" s="3"/>
      <c r="S69" s="3"/>
      <c r="T69" s="2"/>
      <c r="U69" s="2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ht="21.75" customHeight="1">
      <c r="A70" s="74"/>
      <c r="B70" s="75"/>
      <c r="C70" s="70" t="s">
        <v>26</v>
      </c>
      <c r="D70" s="70">
        <f>SUM(D59:D69)</f>
        <v>0</v>
      </c>
      <c r="E70" s="70"/>
      <c r="F70" s="70" t="s">
        <v>26</v>
      </c>
      <c r="G70" s="70">
        <f>SUM(G59:G69)</f>
        <v>0</v>
      </c>
      <c r="H70" s="71"/>
      <c r="I70" s="71" t="s">
        <v>26</v>
      </c>
      <c r="J70" s="70">
        <f>SUM(J59:J69)</f>
        <v>0</v>
      </c>
      <c r="K70" s="70"/>
      <c r="L70" s="71" t="s">
        <v>26</v>
      </c>
      <c r="M70" s="70"/>
      <c r="N70" s="70"/>
      <c r="O70" s="70">
        <f>SUM(O59:O69)</f>
        <v>0</v>
      </c>
      <c r="P70" s="3"/>
      <c r="Q70" s="3"/>
      <c r="R70" s="3"/>
      <c r="S70" s="3"/>
      <c r="T70" s="2"/>
      <c r="U70" s="2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ht="24.0" customHeight="1">
      <c r="A71" s="76" t="s">
        <v>71</v>
      </c>
      <c r="B71" s="8" t="s">
        <v>2</v>
      </c>
      <c r="C71" s="9" t="s">
        <v>3</v>
      </c>
      <c r="D71" s="10" t="s">
        <v>4</v>
      </c>
      <c r="E71" s="8" t="s">
        <v>5</v>
      </c>
      <c r="F71" s="9" t="s">
        <v>3</v>
      </c>
      <c r="G71" s="9" t="s">
        <v>4</v>
      </c>
      <c r="H71" s="46" t="s">
        <v>6</v>
      </c>
      <c r="I71" s="11" t="s">
        <v>3</v>
      </c>
      <c r="J71" s="11" t="s">
        <v>7</v>
      </c>
      <c r="K71" s="12" t="s">
        <v>8</v>
      </c>
      <c r="L71" s="8" t="s">
        <v>9</v>
      </c>
      <c r="M71" s="9"/>
      <c r="N71" s="9"/>
      <c r="O71" s="9" t="s">
        <v>12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ht="20.25" customHeight="1">
      <c r="A72" s="77" t="s">
        <v>72</v>
      </c>
      <c r="B72" s="42">
        <v>475.0</v>
      </c>
      <c r="C72" s="43"/>
      <c r="D72" s="32">
        <f t="shared" ref="D72:D75" si="26">B72*C72</f>
        <v>0</v>
      </c>
      <c r="E72" s="20">
        <v>450.0</v>
      </c>
      <c r="F72" s="43"/>
      <c r="G72" s="32">
        <f t="shared" ref="G72:G75" si="27">E72*F72</f>
        <v>0</v>
      </c>
      <c r="H72" s="20">
        <v>430.0</v>
      </c>
      <c r="I72" s="32"/>
      <c r="J72" s="32">
        <f t="shared" ref="J72:J75" si="28">H72*I72</f>
        <v>0</v>
      </c>
      <c r="K72" s="21">
        <f t="shared" ref="K72:K75" si="29">C72+F72+I72</f>
        <v>0</v>
      </c>
      <c r="L72" s="20">
        <v>350.0</v>
      </c>
      <c r="M72" s="19">
        <v>42.0</v>
      </c>
      <c r="N72" s="19">
        <v>35.0</v>
      </c>
      <c r="O72" s="19">
        <f t="shared" ref="O72:O75" si="30">((B72-L72)*C72)+((E72-L72)*F72)+((H72-L72)*I72)</f>
        <v>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ht="20.25" customHeight="1">
      <c r="A73" s="49" t="s">
        <v>73</v>
      </c>
      <c r="B73" s="17">
        <v>800.0</v>
      </c>
      <c r="C73" s="18"/>
      <c r="D73" s="19">
        <f t="shared" si="26"/>
        <v>0</v>
      </c>
      <c r="E73" s="20">
        <v>750.0</v>
      </c>
      <c r="F73" s="26">
        <v>4.0</v>
      </c>
      <c r="G73" s="19">
        <f t="shared" si="27"/>
        <v>3000</v>
      </c>
      <c r="H73" s="20">
        <v>700.0</v>
      </c>
      <c r="I73" s="19"/>
      <c r="J73" s="19">
        <f t="shared" si="28"/>
        <v>0</v>
      </c>
      <c r="K73" s="21">
        <f t="shared" si="29"/>
        <v>4</v>
      </c>
      <c r="L73" s="20">
        <v>550.0</v>
      </c>
      <c r="M73" s="19">
        <v>66.0</v>
      </c>
      <c r="N73" s="19">
        <v>55.0</v>
      </c>
      <c r="O73" s="19">
        <f t="shared" si="30"/>
        <v>800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ht="20.25" customHeight="1">
      <c r="A74" s="22" t="s">
        <v>74</v>
      </c>
      <c r="B74" s="17">
        <v>375.0</v>
      </c>
      <c r="C74" s="18"/>
      <c r="D74" s="19">
        <f t="shared" si="26"/>
        <v>0</v>
      </c>
      <c r="E74" s="20">
        <v>350.0</v>
      </c>
      <c r="F74" s="18"/>
      <c r="G74" s="19">
        <f t="shared" si="27"/>
        <v>0</v>
      </c>
      <c r="H74" s="20">
        <v>325.0</v>
      </c>
      <c r="I74" s="19"/>
      <c r="J74" s="19">
        <f t="shared" si="28"/>
        <v>0</v>
      </c>
      <c r="K74" s="21">
        <f t="shared" si="29"/>
        <v>0</v>
      </c>
      <c r="L74" s="20">
        <v>250.0</v>
      </c>
      <c r="M74" s="19">
        <v>30.0</v>
      </c>
      <c r="N74" s="19">
        <v>25.0</v>
      </c>
      <c r="O74" s="19">
        <f t="shared" si="30"/>
        <v>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ht="20.25" customHeight="1">
      <c r="A75" s="22" t="s">
        <v>75</v>
      </c>
      <c r="B75" s="17">
        <v>950.0</v>
      </c>
      <c r="C75" s="18"/>
      <c r="D75" s="19">
        <f t="shared" si="26"/>
        <v>0</v>
      </c>
      <c r="E75" s="20">
        <v>900.0</v>
      </c>
      <c r="F75" s="18"/>
      <c r="G75" s="19">
        <f t="shared" si="27"/>
        <v>0</v>
      </c>
      <c r="H75" s="20">
        <v>800.0</v>
      </c>
      <c r="I75" s="19"/>
      <c r="J75" s="19">
        <f t="shared" si="28"/>
        <v>0</v>
      </c>
      <c r="K75" s="21">
        <f t="shared" si="29"/>
        <v>0</v>
      </c>
      <c r="L75" s="20">
        <v>750.0</v>
      </c>
      <c r="M75" s="19">
        <v>90.0</v>
      </c>
      <c r="N75" s="19">
        <v>75.0</v>
      </c>
      <c r="O75" s="19">
        <f t="shared" si="30"/>
        <v>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ht="20.25" customHeight="1">
      <c r="A76" s="44"/>
      <c r="B76" s="78"/>
      <c r="C76" s="70" t="s">
        <v>26</v>
      </c>
      <c r="D76" s="70">
        <f>SUM(D72:D75)</f>
        <v>0</v>
      </c>
      <c r="E76" s="70"/>
      <c r="F76" s="70" t="s">
        <v>26</v>
      </c>
      <c r="G76" s="70">
        <f>SUM(G72:G75)</f>
        <v>3000</v>
      </c>
      <c r="H76" s="71"/>
      <c r="I76" s="71" t="s">
        <v>26</v>
      </c>
      <c r="J76" s="70">
        <f>SUM(J72:J75)</f>
        <v>0</v>
      </c>
      <c r="K76" s="70"/>
      <c r="L76" s="71" t="s">
        <v>26</v>
      </c>
      <c r="M76" s="70"/>
      <c r="N76" s="70"/>
      <c r="O76" s="70">
        <f>SUM(O72:O75)</f>
        <v>800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ht="27.0" customHeight="1">
      <c r="A77" s="79" t="s">
        <v>76</v>
      </c>
      <c r="B77" s="8" t="s">
        <v>2</v>
      </c>
      <c r="C77" s="9" t="s">
        <v>3</v>
      </c>
      <c r="D77" s="10" t="s">
        <v>4</v>
      </c>
      <c r="E77" s="8" t="s">
        <v>5</v>
      </c>
      <c r="F77" s="9" t="s">
        <v>3</v>
      </c>
      <c r="G77" s="9" t="s">
        <v>4</v>
      </c>
      <c r="H77" s="46" t="s">
        <v>6</v>
      </c>
      <c r="I77" s="11" t="s">
        <v>3</v>
      </c>
      <c r="J77" s="11" t="s">
        <v>7</v>
      </c>
      <c r="K77" s="12" t="s">
        <v>8</v>
      </c>
      <c r="L77" s="8" t="s">
        <v>9</v>
      </c>
      <c r="M77" s="9"/>
      <c r="N77" s="9"/>
      <c r="O77" s="9" t="s">
        <v>12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ht="20.25" customHeight="1">
      <c r="A78" s="44" t="s">
        <v>77</v>
      </c>
      <c r="B78" s="42">
        <v>45.0</v>
      </c>
      <c r="C78" s="80"/>
      <c r="D78" s="32">
        <f t="shared" ref="D78:D79" si="31">B78*C78</f>
        <v>0</v>
      </c>
      <c r="E78" s="20">
        <v>40.0</v>
      </c>
      <c r="F78" s="80"/>
      <c r="G78" s="32">
        <f t="shared" ref="G78:G79" si="32">E78*F78</f>
        <v>0</v>
      </c>
      <c r="H78" s="20">
        <v>25.0</v>
      </c>
      <c r="I78" s="81"/>
      <c r="J78" s="32">
        <f t="shared" ref="J78:J79" si="33">H78*I78</f>
        <v>0</v>
      </c>
      <c r="K78" s="21">
        <f t="shared" ref="K78:K79" si="34">C78+F78+I78</f>
        <v>0</v>
      </c>
      <c r="L78" s="20">
        <v>17.36</v>
      </c>
      <c r="M78" s="32">
        <v>2.08</v>
      </c>
      <c r="N78" s="32">
        <v>1.74</v>
      </c>
      <c r="O78" s="32">
        <f t="shared" ref="O78:O79" si="35">((B78-L78)*C78)+((E78-L78)*F78)+((H78-L78)*I78)</f>
        <v>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ht="20.25" customHeight="1">
      <c r="A79" s="44" t="s">
        <v>78</v>
      </c>
      <c r="B79" s="42">
        <v>25.0</v>
      </c>
      <c r="C79" s="80"/>
      <c r="D79" s="32">
        <f t="shared" si="31"/>
        <v>0</v>
      </c>
      <c r="E79" s="20">
        <v>15.0</v>
      </c>
      <c r="F79" s="80"/>
      <c r="G79" s="32">
        <f t="shared" si="32"/>
        <v>0</v>
      </c>
      <c r="H79" s="20">
        <v>20.0</v>
      </c>
      <c r="I79" s="81"/>
      <c r="J79" s="32">
        <f t="shared" si="33"/>
        <v>0</v>
      </c>
      <c r="K79" s="21">
        <f t="shared" si="34"/>
        <v>0</v>
      </c>
      <c r="L79" s="20">
        <v>10.08</v>
      </c>
      <c r="M79" s="32">
        <v>1.21</v>
      </c>
      <c r="N79" s="32">
        <v>1.01</v>
      </c>
      <c r="O79" s="32">
        <f t="shared" si="35"/>
        <v>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ht="20.25" customHeight="1">
      <c r="A80" s="44"/>
      <c r="B80" s="78"/>
      <c r="C80" s="70" t="s">
        <v>26</v>
      </c>
      <c r="D80" s="70">
        <f>SUM(D78+D79)</f>
        <v>0</v>
      </c>
      <c r="E80" s="70"/>
      <c r="F80" s="70" t="s">
        <v>26</v>
      </c>
      <c r="G80" s="70">
        <f>SUM(G78+G79)</f>
        <v>0</v>
      </c>
      <c r="H80" s="71"/>
      <c r="I80" s="71" t="s">
        <v>26</v>
      </c>
      <c r="J80" s="70">
        <f>SUM(J78+J79)</f>
        <v>0</v>
      </c>
      <c r="K80" s="70"/>
      <c r="L80" s="71" t="s">
        <v>26</v>
      </c>
      <c r="M80" s="70"/>
      <c r="N80" s="70"/>
      <c r="O80" s="70">
        <f>SUM(O78)</f>
        <v>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ht="27.0" customHeight="1">
      <c r="A81" s="79" t="s">
        <v>79</v>
      </c>
      <c r="B81" s="8" t="s">
        <v>2</v>
      </c>
      <c r="C81" s="9" t="s">
        <v>3</v>
      </c>
      <c r="D81" s="10" t="s">
        <v>4</v>
      </c>
      <c r="E81" s="8" t="s">
        <v>5</v>
      </c>
      <c r="F81" s="9" t="s">
        <v>3</v>
      </c>
      <c r="G81" s="9" t="s">
        <v>4</v>
      </c>
      <c r="H81" s="46" t="s">
        <v>6</v>
      </c>
      <c r="I81" s="11" t="s">
        <v>3</v>
      </c>
      <c r="J81" s="11" t="s">
        <v>7</v>
      </c>
      <c r="K81" s="12" t="s">
        <v>8</v>
      </c>
      <c r="L81" s="8" t="s">
        <v>9</v>
      </c>
      <c r="M81" s="9"/>
      <c r="N81" s="9"/>
      <c r="O81" s="9" t="s">
        <v>12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ht="20.25" customHeight="1">
      <c r="A82" s="44" t="s">
        <v>80</v>
      </c>
      <c r="B82" s="42">
        <v>550.0</v>
      </c>
      <c r="C82" s="82">
        <v>16.0</v>
      </c>
      <c r="D82" s="32">
        <f>B82*C82</f>
        <v>8800</v>
      </c>
      <c r="E82" s="20"/>
      <c r="F82" s="80"/>
      <c r="G82" s="32">
        <f>E82*F82</f>
        <v>0</v>
      </c>
      <c r="H82" s="20"/>
      <c r="I82" s="81"/>
      <c r="J82" s="32">
        <f>H82*I82</f>
        <v>0</v>
      </c>
      <c r="K82" s="21">
        <f>C82+F82+I82</f>
        <v>16</v>
      </c>
      <c r="L82" s="20">
        <v>500.0</v>
      </c>
      <c r="M82" s="32"/>
      <c r="N82" s="32"/>
      <c r="O82" s="32">
        <f>D82-L82</f>
        <v>8300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ht="20.25" customHeight="1">
      <c r="A83" s="83"/>
      <c r="B83" s="84"/>
      <c r="C83" s="85" t="s">
        <v>81</v>
      </c>
      <c r="D83" s="86">
        <f>D17+D27+D35+D57+D70+D76+D80+D82</f>
        <v>308770</v>
      </c>
      <c r="E83" s="87"/>
      <c r="F83" s="85" t="s">
        <v>81</v>
      </c>
      <c r="G83" s="86">
        <f>G17+G27+G35+G57+G70+G76+G80+G82</f>
        <v>12600</v>
      </c>
      <c r="H83" s="87"/>
      <c r="I83" s="85" t="s">
        <v>81</v>
      </c>
      <c r="J83" s="86">
        <f>J17+J27+J35+J57+J70+J76+J80+J82</f>
        <v>0</v>
      </c>
      <c r="K83" s="86"/>
      <c r="L83" s="85" t="s">
        <v>81</v>
      </c>
      <c r="M83" s="86"/>
      <c r="N83" s="86"/>
      <c r="O83" s="86">
        <f>O17+O27+O35+O57+O70+O76+O80+O82</f>
        <v>177439</v>
      </c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</row>
    <row r="84" ht="20.25" customHeight="1">
      <c r="A84" s="3"/>
      <c r="B84" s="89"/>
      <c r="C84" s="90" t="s">
        <v>82</v>
      </c>
      <c r="E84" s="91">
        <f>D83+G83+J83</f>
        <v>321370</v>
      </c>
      <c r="G84" s="92"/>
      <c r="H84" s="93"/>
      <c r="I84" s="92"/>
      <c r="J84" s="94" t="s">
        <v>83</v>
      </c>
      <c r="M84" s="93"/>
      <c r="N84" s="93"/>
      <c r="O84" s="93">
        <f>O83</f>
        <v>177439</v>
      </c>
      <c r="P84" s="9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ht="15.75" customHeight="1">
      <c r="B85" s="95" t="s">
        <v>84</v>
      </c>
      <c r="I85" s="95"/>
      <c r="J85" s="95"/>
      <c r="K85" s="95"/>
      <c r="L85" s="95"/>
      <c r="Q85" s="3"/>
      <c r="R85" s="3"/>
      <c r="S85" s="3"/>
      <c r="T85" s="2"/>
      <c r="U85" s="2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ht="15.75" customHeight="1">
      <c r="A86" s="96"/>
      <c r="B86" s="97" t="s">
        <v>85</v>
      </c>
      <c r="C86" s="98"/>
      <c r="D86" s="99" t="s">
        <v>86</v>
      </c>
      <c r="E86" s="100"/>
      <c r="F86" s="100"/>
      <c r="G86" s="99" t="s">
        <v>87</v>
      </c>
      <c r="H86" s="98"/>
      <c r="I86" s="101"/>
      <c r="J86" s="99" t="s">
        <v>88</v>
      </c>
      <c r="K86" s="100"/>
      <c r="L86" s="100"/>
      <c r="M86" s="98"/>
      <c r="N86" s="99" t="s">
        <v>87</v>
      </c>
      <c r="O86" s="100"/>
      <c r="P86" s="98"/>
      <c r="Q86" s="3"/>
      <c r="R86" s="3"/>
      <c r="S86" s="3"/>
      <c r="T86" s="2"/>
      <c r="U86" s="2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ht="15.75" customHeight="1">
      <c r="A87" s="102"/>
      <c r="B87" s="103">
        <v>1000.0</v>
      </c>
      <c r="C87" s="98"/>
      <c r="D87" s="104">
        <v>15.0</v>
      </c>
      <c r="E87" s="100"/>
      <c r="F87" s="100"/>
      <c r="G87" s="105">
        <f>D87*B87</f>
        <v>15000</v>
      </c>
      <c r="H87" s="98"/>
      <c r="I87" s="106"/>
      <c r="J87" s="103"/>
      <c r="K87" s="100"/>
      <c r="L87" s="100"/>
      <c r="M87" s="98"/>
      <c r="N87" s="107">
        <v>1400.0</v>
      </c>
      <c r="O87" s="100"/>
      <c r="P87" s="98"/>
      <c r="Q87" s="3"/>
      <c r="R87" s="3"/>
      <c r="S87" s="3"/>
      <c r="T87" s="2"/>
      <c r="U87" s="2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ht="15.75" customHeight="1">
      <c r="A88" s="102"/>
      <c r="B88" s="103">
        <v>500.0</v>
      </c>
      <c r="C88" s="98"/>
      <c r="D88" s="104">
        <v>3.0</v>
      </c>
      <c r="E88" s="100"/>
      <c r="F88" s="100"/>
      <c r="G88" s="105">
        <f>B88*D88</f>
        <v>1500</v>
      </c>
      <c r="H88" s="98"/>
      <c r="I88" s="106"/>
      <c r="J88" s="103"/>
      <c r="K88" s="100"/>
      <c r="L88" s="100"/>
      <c r="M88" s="98"/>
      <c r="N88" s="107">
        <v>700.0</v>
      </c>
      <c r="O88" s="100"/>
      <c r="P88" s="98"/>
      <c r="Q88" s="3"/>
      <c r="R88" s="3"/>
      <c r="S88" s="3"/>
      <c r="T88" s="2"/>
      <c r="U88" s="2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ht="15.75" customHeight="1">
      <c r="A89" s="102"/>
      <c r="B89" s="103">
        <v>200.0</v>
      </c>
      <c r="C89" s="98"/>
      <c r="D89" s="108"/>
      <c r="E89" s="100"/>
      <c r="F89" s="100"/>
      <c r="G89" s="105">
        <f>D89*B89</f>
        <v>0</v>
      </c>
      <c r="H89" s="98"/>
      <c r="I89" s="106"/>
      <c r="J89" s="103"/>
      <c r="K89" s="100"/>
      <c r="L89" s="100"/>
      <c r="M89" s="98"/>
      <c r="N89" s="107">
        <v>2020.0</v>
      </c>
      <c r="O89" s="100"/>
      <c r="P89" s="98"/>
      <c r="Q89" s="3"/>
      <c r="R89" s="3"/>
      <c r="S89" s="3"/>
      <c r="T89" s="2"/>
      <c r="U89" s="2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ht="15.75" customHeight="1">
      <c r="A90" s="102"/>
      <c r="B90" s="103">
        <v>100.0</v>
      </c>
      <c r="C90" s="98"/>
      <c r="D90" s="108"/>
      <c r="E90" s="100"/>
      <c r="F90" s="100"/>
      <c r="G90" s="105">
        <f>B90*D90</f>
        <v>0</v>
      </c>
      <c r="H90" s="98"/>
      <c r="I90" s="106"/>
      <c r="J90" s="103"/>
      <c r="K90" s="100"/>
      <c r="L90" s="100"/>
      <c r="M90" s="98"/>
      <c r="N90" s="107">
        <v>880.0</v>
      </c>
      <c r="O90" s="100"/>
      <c r="P90" s="98"/>
      <c r="Q90" s="3"/>
      <c r="R90" s="3"/>
      <c r="S90" s="3"/>
      <c r="T90" s="2"/>
      <c r="U90" s="2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ht="15.75" customHeight="1">
      <c r="A91" s="102"/>
      <c r="B91" s="103">
        <v>50.0</v>
      </c>
      <c r="C91" s="98"/>
      <c r="D91" s="108"/>
      <c r="E91" s="100"/>
      <c r="F91" s="100"/>
      <c r="G91" s="105">
        <f>D91*B91</f>
        <v>0</v>
      </c>
      <c r="H91" s="98"/>
      <c r="I91" s="106"/>
      <c r="J91" s="103"/>
      <c r="K91" s="100"/>
      <c r="L91" s="100"/>
      <c r="M91" s="98"/>
      <c r="N91" s="107">
        <v>1710.0</v>
      </c>
      <c r="O91" s="100"/>
      <c r="P91" s="98"/>
      <c r="Q91" s="3"/>
      <c r="R91" s="3"/>
      <c r="S91" s="3"/>
      <c r="T91" s="2"/>
      <c r="U91" s="2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ht="15.75" customHeight="1">
      <c r="A92" s="102"/>
      <c r="B92" s="103">
        <v>20.0</v>
      </c>
      <c r="C92" s="98"/>
      <c r="D92" s="108"/>
      <c r="E92" s="100"/>
      <c r="F92" s="100"/>
      <c r="G92" s="105">
        <f>B92*D92</f>
        <v>0</v>
      </c>
      <c r="H92" s="98"/>
      <c r="I92" s="106"/>
      <c r="J92" s="103"/>
      <c r="K92" s="100"/>
      <c r="L92" s="100"/>
      <c r="M92" s="98"/>
      <c r="N92" s="107">
        <v>250.0</v>
      </c>
      <c r="O92" s="100"/>
      <c r="P92" s="98"/>
      <c r="Q92" s="3"/>
      <c r="R92" s="3"/>
      <c r="S92" s="3"/>
      <c r="T92" s="2"/>
      <c r="U92" s="2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ht="15.75" customHeight="1">
      <c r="A93" s="96"/>
      <c r="B93" s="97" t="s">
        <v>89</v>
      </c>
      <c r="C93" s="98"/>
      <c r="D93" s="99" t="s">
        <v>86</v>
      </c>
      <c r="E93" s="100"/>
      <c r="F93" s="100"/>
      <c r="G93" s="99" t="s">
        <v>87</v>
      </c>
      <c r="H93" s="98"/>
      <c r="I93" s="109"/>
      <c r="J93" s="105"/>
      <c r="K93" s="100"/>
      <c r="L93" s="100"/>
      <c r="M93" s="98"/>
      <c r="N93" s="107">
        <v>1300.0</v>
      </c>
      <c r="O93" s="100"/>
      <c r="P93" s="98"/>
      <c r="Q93" s="3"/>
      <c r="R93" s="3"/>
      <c r="S93" s="3"/>
      <c r="T93" s="2"/>
      <c r="U93" s="2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ht="15.75" customHeight="1">
      <c r="A94" s="102"/>
      <c r="B94" s="103">
        <v>20.0</v>
      </c>
      <c r="C94" s="98"/>
      <c r="D94" s="108"/>
      <c r="E94" s="100"/>
      <c r="F94" s="100"/>
      <c r="G94" s="105">
        <f>D94*B94</f>
        <v>0</v>
      </c>
      <c r="H94" s="98"/>
      <c r="I94" s="106"/>
      <c r="J94" s="103"/>
      <c r="K94" s="100"/>
      <c r="L94" s="100"/>
      <c r="M94" s="98"/>
      <c r="N94" s="107">
        <v>1500.0</v>
      </c>
      <c r="O94" s="100"/>
      <c r="P94" s="98"/>
      <c r="Q94" s="3"/>
      <c r="R94" s="3"/>
      <c r="S94" s="3"/>
      <c r="T94" s="2"/>
      <c r="U94" s="2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ht="15.75" customHeight="1">
      <c r="A95" s="102"/>
      <c r="B95" s="103">
        <v>10.0</v>
      </c>
      <c r="C95" s="98"/>
      <c r="D95" s="108"/>
      <c r="E95" s="100"/>
      <c r="F95" s="100"/>
      <c r="G95" s="105">
        <f>B95*D95</f>
        <v>0</v>
      </c>
      <c r="H95" s="98"/>
      <c r="I95" s="106"/>
      <c r="J95" s="103"/>
      <c r="K95" s="100"/>
      <c r="L95" s="100"/>
      <c r="M95" s="98"/>
      <c r="N95" s="107">
        <v>750.0</v>
      </c>
      <c r="O95" s="100"/>
      <c r="P95" s="98"/>
      <c r="Q95" s="3"/>
      <c r="R95" s="3"/>
      <c r="S95" s="3"/>
      <c r="T95" s="2"/>
      <c r="U95" s="2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ht="15.75" customHeight="1">
      <c r="A96" s="102"/>
      <c r="B96" s="103">
        <v>5.0</v>
      </c>
      <c r="C96" s="98"/>
      <c r="D96" s="104"/>
      <c r="E96" s="100"/>
      <c r="F96" s="100"/>
      <c r="G96" s="105">
        <f>D96*B96</f>
        <v>0</v>
      </c>
      <c r="H96" s="98"/>
      <c r="I96" s="106"/>
      <c r="J96" s="103"/>
      <c r="K96" s="100"/>
      <c r="L96" s="100"/>
      <c r="M96" s="98"/>
      <c r="N96" s="105"/>
      <c r="O96" s="100"/>
      <c r="P96" s="98"/>
      <c r="Q96" s="3"/>
      <c r="R96" s="3"/>
      <c r="S96" s="3"/>
      <c r="T96" s="2"/>
      <c r="U96" s="2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ht="15.75" customHeight="1">
      <c r="A97" s="102"/>
      <c r="B97" s="103">
        <v>1.0</v>
      </c>
      <c r="C97" s="98"/>
      <c r="D97" s="108"/>
      <c r="E97" s="100"/>
      <c r="F97" s="100"/>
      <c r="G97" s="105">
        <f>B97*D97</f>
        <v>0</v>
      </c>
      <c r="H97" s="98"/>
      <c r="I97" s="106"/>
      <c r="J97" s="103"/>
      <c r="K97" s="100"/>
      <c r="L97" s="100"/>
      <c r="M97" s="98"/>
      <c r="N97" s="105"/>
      <c r="O97" s="100"/>
      <c r="P97" s="98"/>
      <c r="Q97" s="3"/>
      <c r="R97" s="3"/>
      <c r="S97" s="3"/>
      <c r="T97" s="2"/>
      <c r="U97" s="2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ht="20.25" customHeight="1">
      <c r="A98" s="3"/>
      <c r="B98" s="110"/>
      <c r="C98" s="111"/>
      <c r="D98" s="111"/>
      <c r="E98" s="112" t="s">
        <v>90</v>
      </c>
      <c r="F98" s="98"/>
      <c r="G98" s="113">
        <f>SUM(G87:G97)</f>
        <v>16500</v>
      </c>
      <c r="H98" s="98"/>
      <c r="I98" s="111"/>
      <c r="J98" s="112" t="s">
        <v>26</v>
      </c>
      <c r="K98" s="100"/>
      <c r="L98" s="100"/>
      <c r="M98" s="98"/>
      <c r="N98" s="113">
        <f>SUM(N87:N97)</f>
        <v>10510</v>
      </c>
      <c r="O98" s="100"/>
      <c r="P98" s="98"/>
      <c r="Q98" s="3"/>
      <c r="R98" s="3"/>
      <c r="S98" s="3"/>
      <c r="T98" s="2"/>
      <c r="U98" s="2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ht="17.25" customHeight="1">
      <c r="A99" s="3"/>
      <c r="B99" s="110"/>
      <c r="C99" s="111"/>
      <c r="D99" s="111"/>
      <c r="E99" s="112" t="s">
        <v>91</v>
      </c>
      <c r="F99" s="98"/>
      <c r="G99" s="113">
        <f>N98</f>
        <v>10510</v>
      </c>
      <c r="H99" s="98"/>
      <c r="M99" s="3"/>
      <c r="N99" s="3"/>
      <c r="O99" s="3"/>
      <c r="P99" s="3"/>
      <c r="Q99" s="3"/>
      <c r="R99" s="3"/>
      <c r="S99" s="3"/>
      <c r="T99" s="2"/>
      <c r="U99" s="2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ht="20.25" customHeight="1">
      <c r="A100" s="3"/>
      <c r="B100" s="110"/>
      <c r="C100" s="111"/>
      <c r="D100" s="111"/>
      <c r="E100" s="112" t="s">
        <v>92</v>
      </c>
      <c r="F100" s="98"/>
      <c r="G100" s="114">
        <v>295400.0</v>
      </c>
      <c r="H100" s="98"/>
      <c r="M100" s="3"/>
      <c r="N100" s="3"/>
      <c r="O100" s="3"/>
      <c r="P100" s="3"/>
      <c r="Q100" s="3"/>
      <c r="R100" s="3"/>
      <c r="S100" s="3"/>
      <c r="T100" s="2"/>
      <c r="U100" s="2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ht="20.25" customHeight="1">
      <c r="A101" s="3"/>
      <c r="B101" s="110"/>
      <c r="C101" s="111"/>
      <c r="D101" s="111"/>
      <c r="E101" s="112" t="s">
        <v>93</v>
      </c>
      <c r="F101" s="98"/>
      <c r="G101" s="114">
        <v>2200.0</v>
      </c>
      <c r="H101" s="98"/>
      <c r="M101" s="3"/>
      <c r="N101" s="3"/>
      <c r="O101" s="3"/>
      <c r="P101" s="3"/>
      <c r="Q101" s="3"/>
      <c r="R101" s="3"/>
      <c r="S101" s="3"/>
      <c r="T101" s="2"/>
      <c r="U101" s="2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ht="20.25" customHeight="1">
      <c r="A102" s="102"/>
      <c r="B102" s="102"/>
      <c r="C102" s="111"/>
      <c r="D102" s="111"/>
      <c r="E102" s="112" t="s">
        <v>94</v>
      </c>
      <c r="F102" s="98"/>
      <c r="G102" s="113">
        <v>0.0</v>
      </c>
      <c r="H102" s="98"/>
      <c r="M102" s="3"/>
      <c r="N102" s="3"/>
      <c r="O102" s="3"/>
      <c r="P102" s="3"/>
      <c r="Q102" s="3"/>
      <c r="R102" s="3"/>
      <c r="S102" s="3"/>
      <c r="T102" s="2"/>
      <c r="U102" s="2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ht="20.25" customHeight="1">
      <c r="A103" s="102"/>
      <c r="B103" s="102"/>
      <c r="C103" s="111"/>
      <c r="D103" s="111"/>
      <c r="E103" s="112" t="s">
        <v>95</v>
      </c>
      <c r="F103" s="98"/>
      <c r="G103" s="113">
        <v>0.0</v>
      </c>
      <c r="H103" s="9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2"/>
      <c r="U103" s="2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ht="18.75" customHeight="1">
      <c r="A104" s="102"/>
      <c r="B104" s="102"/>
      <c r="C104" s="111"/>
      <c r="D104" s="111"/>
      <c r="E104" s="112" t="s">
        <v>26</v>
      </c>
      <c r="F104" s="98"/>
      <c r="G104" s="113">
        <f>SUM(G98:G103)</f>
        <v>324610</v>
      </c>
      <c r="H104" s="9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2"/>
      <c r="U104" s="2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ht="15.75" customHeight="1">
      <c r="A105" s="102"/>
      <c r="B105" s="102"/>
      <c r="C105" s="102"/>
      <c r="D105" s="102"/>
      <c r="E105" s="102"/>
      <c r="F105" s="102"/>
      <c r="G105" s="102"/>
      <c r="H105" s="10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2"/>
      <c r="U105" s="2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ht="15.75" customHeight="1">
      <c r="A106" s="102"/>
      <c r="B106" s="102"/>
      <c r="C106" s="102"/>
      <c r="D106" s="102"/>
      <c r="E106" s="102"/>
      <c r="F106" s="102"/>
      <c r="G106" s="102"/>
      <c r="H106" s="10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2"/>
      <c r="U106" s="2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ht="15.75" customHeight="1">
      <c r="A107" s="102"/>
      <c r="B107" s="102"/>
      <c r="C107" s="102"/>
      <c r="D107" s="102"/>
      <c r="E107" s="102"/>
      <c r="F107" s="102"/>
      <c r="G107" s="102"/>
      <c r="H107" s="10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2"/>
      <c r="U107" s="2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ht="15.75" customHeight="1">
      <c r="A108" s="102"/>
      <c r="B108" s="102"/>
      <c r="C108" s="102"/>
      <c r="D108" s="102"/>
      <c r="E108" s="102"/>
      <c r="F108" s="102"/>
      <c r="G108" s="102"/>
      <c r="H108" s="10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2"/>
      <c r="U108" s="2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ht="15.75" customHeight="1">
      <c r="A109" s="3"/>
      <c r="B109" s="2"/>
      <c r="C109" s="2"/>
      <c r="D109" s="2"/>
      <c r="E109" s="2"/>
      <c r="F109" s="2"/>
      <c r="G109" s="2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2"/>
      <c r="U109" s="2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ht="15.75" customHeight="1">
      <c r="A110" s="3"/>
      <c r="B110" s="2"/>
      <c r="C110" s="2"/>
      <c r="D110" s="2"/>
      <c r="E110" s="2"/>
      <c r="F110" s="2"/>
      <c r="G110" s="2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2"/>
      <c r="U110" s="2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ht="15.75" customHeight="1">
      <c r="A111" s="3"/>
      <c r="B111" s="2"/>
      <c r="C111" s="2"/>
      <c r="D111" s="2"/>
      <c r="E111" s="2"/>
      <c r="F111" s="2"/>
      <c r="G111" s="2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2"/>
      <c r="U111" s="2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ht="15.75" customHeight="1">
      <c r="A112" s="3"/>
      <c r="B112" s="2"/>
      <c r="C112" s="2"/>
      <c r="D112" s="2"/>
      <c r="E112" s="2"/>
      <c r="F112" s="2"/>
      <c r="G112" s="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2"/>
      <c r="U112" s="2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ht="15.75" customHeight="1">
      <c r="A113" s="3"/>
      <c r="B113" s="2"/>
      <c r="C113" s="2"/>
      <c r="D113" s="2"/>
      <c r="E113" s="2"/>
      <c r="F113" s="2"/>
      <c r="G113" s="2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2"/>
      <c r="U113" s="2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ht="15.75" customHeight="1">
      <c r="A114" s="3"/>
      <c r="B114" s="2"/>
      <c r="C114" s="2"/>
      <c r="D114" s="2"/>
      <c r="E114" s="2"/>
      <c r="F114" s="2"/>
      <c r="G114" s="2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2"/>
      <c r="U114" s="2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ht="15.75" customHeight="1">
      <c r="A115" s="3"/>
      <c r="B115" s="2"/>
      <c r="C115" s="2"/>
      <c r="D115" s="2"/>
      <c r="E115" s="2"/>
      <c r="F115" s="2"/>
      <c r="G115" s="2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2"/>
      <c r="U115" s="2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ht="15.75" customHeight="1">
      <c r="A116" s="3"/>
      <c r="B116" s="2"/>
      <c r="C116" s="2"/>
      <c r="D116" s="2"/>
      <c r="E116" s="2"/>
      <c r="F116" s="2"/>
      <c r="G116" s="2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2"/>
      <c r="U116" s="2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ht="15.75" customHeight="1">
      <c r="A117" s="3"/>
      <c r="B117" s="2"/>
      <c r="C117" s="2"/>
      <c r="D117" s="2"/>
      <c r="E117" s="2"/>
      <c r="F117" s="2"/>
      <c r="G117" s="2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19">
        <f t="shared" ref="R117:R120" si="36">E128*H128</f>
        <v>0</v>
      </c>
      <c r="S117" s="3"/>
      <c r="T117" s="2"/>
      <c r="U117" s="2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ht="15.75" customHeight="1">
      <c r="A118" s="3"/>
      <c r="B118" s="2"/>
      <c r="C118" s="2"/>
      <c r="D118" s="2"/>
      <c r="E118" s="2"/>
      <c r="F118" s="2"/>
      <c r="G118" s="2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19">
        <f t="shared" si="36"/>
        <v>0</v>
      </c>
      <c r="S118" s="3"/>
      <c r="T118" s="2"/>
      <c r="U118" s="2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ht="15.75" customHeight="1">
      <c r="A119" s="3"/>
      <c r="B119" s="2"/>
      <c r="C119" s="2"/>
      <c r="D119" s="2"/>
      <c r="E119" s="2"/>
      <c r="F119" s="2"/>
      <c r="G119" s="2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19">
        <f t="shared" si="36"/>
        <v>0</v>
      </c>
      <c r="S119" s="3"/>
      <c r="T119" s="2"/>
      <c r="U119" s="2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ht="15.75" customHeight="1">
      <c r="A120" s="3"/>
      <c r="B120" s="2"/>
      <c r="C120" s="2"/>
      <c r="D120" s="2"/>
      <c r="E120" s="2"/>
      <c r="F120" s="2"/>
      <c r="G120" s="2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19">
        <f t="shared" si="36"/>
        <v>0</v>
      </c>
      <c r="S120" s="3"/>
      <c r="T120" s="2"/>
      <c r="U120" s="2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ht="15.75" customHeight="1">
      <c r="A121" s="3"/>
      <c r="B121" s="2"/>
      <c r="C121" s="2"/>
      <c r="D121" s="2"/>
      <c r="E121" s="2"/>
      <c r="F121" s="2"/>
      <c r="G121" s="2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2"/>
      <c r="U121" s="2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ht="15.75" customHeight="1">
      <c r="A122" s="3"/>
      <c r="B122" s="2"/>
      <c r="C122" s="2"/>
      <c r="D122" s="2"/>
      <c r="E122" s="2"/>
      <c r="F122" s="2"/>
      <c r="G122" s="2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2"/>
      <c r="U122" s="2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ht="15.75" customHeight="1">
      <c r="A123" s="3"/>
      <c r="B123" s="2"/>
      <c r="C123" s="2"/>
      <c r="D123" s="2"/>
      <c r="E123" s="2"/>
      <c r="F123" s="2"/>
      <c r="G123" s="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2"/>
      <c r="U123" s="2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ht="15.75" customHeight="1">
      <c r="A124" s="3"/>
      <c r="B124" s="2"/>
      <c r="C124" s="2"/>
      <c r="D124" s="2"/>
      <c r="E124" s="2"/>
      <c r="F124" s="2"/>
      <c r="G124" s="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2"/>
      <c r="U124" s="2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ht="15.75" customHeight="1">
      <c r="A125" s="3"/>
      <c r="B125" s="2"/>
      <c r="C125" s="2"/>
      <c r="D125" s="2"/>
      <c r="E125" s="2"/>
      <c r="F125" s="2"/>
      <c r="G125" s="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2"/>
      <c r="U125" s="2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ht="15.75" customHeight="1">
      <c r="A126" s="3"/>
      <c r="B126" s="2"/>
      <c r="C126" s="2"/>
      <c r="D126" s="2"/>
      <c r="E126" s="2"/>
      <c r="F126" s="2"/>
      <c r="G126" s="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2"/>
      <c r="U126" s="2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ht="15.75" customHeight="1">
      <c r="A127" s="3"/>
      <c r="B127" s="2"/>
      <c r="C127" s="2"/>
      <c r="D127" s="2"/>
      <c r="E127" s="2"/>
      <c r="F127" s="2"/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2"/>
      <c r="U127" s="2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ht="15.75" customHeight="1">
      <c r="A128" s="3"/>
      <c r="B128" s="2"/>
      <c r="C128" s="2"/>
      <c r="D128" s="2"/>
      <c r="E128" s="2"/>
      <c r="F128" s="2"/>
      <c r="G128" s="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2"/>
      <c r="U128" s="2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ht="15.75" customHeight="1">
      <c r="A129" s="3"/>
      <c r="B129" s="2"/>
      <c r="C129" s="2"/>
      <c r="D129" s="2"/>
      <c r="E129" s="2"/>
      <c r="F129" s="2"/>
      <c r="G129" s="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2"/>
      <c r="U129" s="2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ht="15.75" customHeight="1">
      <c r="A130" s="3"/>
      <c r="B130" s="2"/>
      <c r="C130" s="2"/>
      <c r="D130" s="2"/>
      <c r="E130" s="2"/>
      <c r="F130" s="2"/>
      <c r="G130" s="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2"/>
      <c r="U130" s="2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ht="15.75" customHeight="1">
      <c r="A131" s="3"/>
      <c r="B131" s="2"/>
      <c r="C131" s="2"/>
      <c r="D131" s="2"/>
      <c r="E131" s="2"/>
      <c r="F131" s="2"/>
      <c r="G131" s="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2"/>
      <c r="U131" s="2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ht="15.75" customHeight="1">
      <c r="A132" s="3"/>
      <c r="B132" s="2"/>
      <c r="C132" s="2"/>
      <c r="D132" s="2"/>
      <c r="E132" s="2"/>
      <c r="F132" s="2"/>
      <c r="G132" s="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2"/>
      <c r="U132" s="2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ht="15.75" customHeight="1">
      <c r="A133" s="3"/>
      <c r="B133" s="2"/>
      <c r="C133" s="2"/>
      <c r="D133" s="2"/>
      <c r="E133" s="2"/>
      <c r="F133" s="2"/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2"/>
      <c r="U133" s="2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ht="15.75" customHeight="1">
      <c r="A134" s="3"/>
      <c r="B134" s="2"/>
      <c r="C134" s="2"/>
      <c r="D134" s="2"/>
      <c r="E134" s="2"/>
      <c r="F134" s="2"/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2"/>
      <c r="U134" s="2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ht="15.75" customHeight="1">
      <c r="A135" s="3"/>
      <c r="B135" s="2"/>
      <c r="C135" s="2"/>
      <c r="D135" s="2"/>
      <c r="E135" s="2"/>
      <c r="F135" s="2"/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2"/>
      <c r="U135" s="2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ht="15.75" customHeight="1">
      <c r="A136" s="3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2"/>
      <c r="U136" s="2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ht="15.75" customHeight="1">
      <c r="A137" s="3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2"/>
      <c r="U137" s="2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ht="15.75" customHeight="1">
      <c r="A138" s="3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2"/>
      <c r="U138" s="2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ht="15.75" customHeight="1">
      <c r="A139" s="3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2"/>
      <c r="U139" s="2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ht="15.75" customHeight="1">
      <c r="A140" s="3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2"/>
      <c r="U140" s="2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ht="15.75" customHeight="1">
      <c r="A141" s="3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2"/>
      <c r="U141" s="2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ht="15.75" customHeight="1">
      <c r="A142" s="3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2"/>
      <c r="U142" s="2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ht="15.75" customHeight="1">
      <c r="A143" s="3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2"/>
      <c r="U143" s="2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2"/>
      <c r="U144" s="2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2"/>
      <c r="U145" s="2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2"/>
      <c r="U146" s="2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2"/>
      <c r="U147" s="2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2"/>
      <c r="U148" s="2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2"/>
      <c r="U149" s="2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2"/>
      <c r="U150" s="2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2"/>
      <c r="U151" s="2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2"/>
      <c r="U152" s="2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2"/>
      <c r="U153" s="2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2"/>
      <c r="U154" s="2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2"/>
      <c r="U155" s="2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2"/>
      <c r="U156" s="2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2"/>
      <c r="U157" s="2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2"/>
      <c r="U158" s="2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2"/>
      <c r="U159" s="2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2"/>
      <c r="U160" s="2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2"/>
      <c r="U161" s="2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2"/>
      <c r="U162" s="2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2"/>
      <c r="U163" s="2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2"/>
      <c r="U164" s="2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2"/>
      <c r="U165" s="2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2"/>
      <c r="U166" s="2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2"/>
      <c r="U167" s="2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2"/>
      <c r="U168" s="2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2"/>
      <c r="U169" s="2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2"/>
      <c r="U170" s="2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2"/>
      <c r="U171" s="2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2"/>
      <c r="U172" s="2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2"/>
      <c r="U173" s="2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2"/>
      <c r="U174" s="2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2"/>
      <c r="U175" s="2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2"/>
      <c r="U176" s="2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2"/>
      <c r="U177" s="2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2"/>
      <c r="U178" s="2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2"/>
      <c r="U179" s="2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2"/>
      <c r="U180" s="2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2"/>
      <c r="U181" s="2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2"/>
      <c r="U182" s="2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2"/>
      <c r="U183" s="2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2"/>
      <c r="U184" s="2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2"/>
      <c r="U185" s="2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2"/>
      <c r="U186" s="2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2"/>
      <c r="U187" s="2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2"/>
      <c r="U188" s="2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2"/>
      <c r="U189" s="2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2"/>
      <c r="U190" s="2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2"/>
      <c r="U191" s="2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2"/>
      <c r="U192" s="2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2"/>
      <c r="U193" s="2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2"/>
      <c r="U194" s="2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2"/>
      <c r="U195" s="2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2"/>
      <c r="U196" s="2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2"/>
      <c r="U197" s="2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2"/>
      <c r="U198" s="2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2"/>
      <c r="U199" s="2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2"/>
      <c r="U200" s="2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2"/>
      <c r="U201" s="2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2"/>
      <c r="U202" s="2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2"/>
      <c r="U203" s="2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2"/>
      <c r="U204" s="2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2"/>
      <c r="U205" s="2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2"/>
      <c r="U206" s="2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2"/>
      <c r="U207" s="2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2"/>
      <c r="U208" s="2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2"/>
      <c r="U209" s="2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2"/>
      <c r="U210" s="2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2"/>
      <c r="U211" s="2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2"/>
      <c r="U212" s="2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2"/>
      <c r="U213" s="2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2"/>
      <c r="U214" s="2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2"/>
      <c r="U215" s="2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2"/>
      <c r="U216" s="2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2"/>
      <c r="U217" s="2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2"/>
      <c r="U218" s="2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2"/>
      <c r="U219" s="2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2"/>
      <c r="U220" s="2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2"/>
      <c r="U221" s="2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2"/>
      <c r="U222" s="2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2"/>
      <c r="U223" s="2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2"/>
      <c r="U224" s="2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2"/>
      <c r="U225" s="2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2"/>
      <c r="U226" s="2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2"/>
      <c r="U227" s="2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2"/>
      <c r="U228" s="2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/>
      <c r="U229" s="2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2"/>
      <c r="U230" s="2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2"/>
      <c r="U231" s="2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2"/>
      <c r="U232" s="2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2"/>
      <c r="U233" s="2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2"/>
      <c r="U234" s="2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"/>
      <c r="U235" s="2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2"/>
      <c r="U236" s="2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2"/>
      <c r="U237" s="2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2"/>
      <c r="U238" s="2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2"/>
      <c r="U239" s="2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2"/>
      <c r="U240" s="2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2"/>
      <c r="U241" s="2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2"/>
      <c r="U242" s="2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2"/>
      <c r="U243" s="2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2"/>
      <c r="U244" s="2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2"/>
      <c r="U245" s="2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2"/>
      <c r="U246" s="2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2"/>
      <c r="U247" s="2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2"/>
      <c r="U248" s="2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2"/>
      <c r="U249" s="2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2"/>
      <c r="U250" s="2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2"/>
      <c r="U251" s="2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2"/>
      <c r="U252" s="2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2"/>
      <c r="U253" s="2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2"/>
      <c r="U254" s="2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2"/>
      <c r="U255" s="2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2"/>
      <c r="U256" s="2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2"/>
      <c r="U257" s="2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2"/>
      <c r="U258" s="2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2"/>
      <c r="U259" s="2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2"/>
      <c r="U260" s="2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2"/>
      <c r="U261" s="2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2"/>
      <c r="U262" s="2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2"/>
      <c r="U263" s="2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2"/>
      <c r="U264" s="2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2"/>
      <c r="U265" s="2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2"/>
      <c r="U266" s="2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2"/>
      <c r="U267" s="2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2"/>
      <c r="U268" s="2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2"/>
      <c r="U269" s="2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2"/>
      <c r="U270" s="2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2"/>
      <c r="U271" s="2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2"/>
      <c r="U272" s="2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2"/>
      <c r="U273" s="2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2"/>
      <c r="U274" s="2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2"/>
      <c r="U275" s="2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2"/>
      <c r="U276" s="2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2"/>
      <c r="U277" s="2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2"/>
      <c r="U278" s="2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2"/>
      <c r="U279" s="2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2"/>
      <c r="U280" s="2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2"/>
      <c r="U281" s="2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2"/>
      <c r="U282" s="2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2"/>
      <c r="U283" s="2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2"/>
      <c r="U284" s="2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2"/>
      <c r="U285" s="2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2"/>
      <c r="U286" s="2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2"/>
      <c r="U287" s="2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2"/>
      <c r="U288" s="2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2"/>
      <c r="U289" s="2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2"/>
      <c r="U290" s="2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2"/>
      <c r="U291" s="2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2"/>
      <c r="U292" s="2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2"/>
      <c r="U293" s="2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2"/>
      <c r="U294" s="2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2"/>
      <c r="U295" s="2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2"/>
      <c r="U296" s="2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2"/>
      <c r="U297" s="2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2"/>
      <c r="U298" s="2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2"/>
      <c r="U299" s="2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2"/>
      <c r="U300" s="2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2"/>
      <c r="U301" s="2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2"/>
      <c r="U302" s="2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2"/>
      <c r="U303" s="2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2"/>
      <c r="U304" s="2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2"/>
      <c r="U305" s="2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2"/>
      <c r="U306" s="2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2"/>
      <c r="U307" s="2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2"/>
      <c r="U308" s="2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2"/>
      <c r="U309" s="2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2"/>
      <c r="U310" s="2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2"/>
      <c r="U311" s="2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2"/>
      <c r="U312" s="2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2"/>
      <c r="U313" s="2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2"/>
      <c r="U314" s="2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2"/>
      <c r="U315" s="2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2"/>
      <c r="U316" s="2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2"/>
      <c r="U317" s="2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2"/>
      <c r="U318" s="2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2"/>
      <c r="U319" s="2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2"/>
      <c r="U320" s="2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 ht="15.75" customHeight="1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</row>
    <row r="322" ht="15.75" customHeight="1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</row>
    <row r="323" ht="15.75" customHeight="1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</row>
    <row r="324" ht="15.75" customHeight="1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</row>
    <row r="325" ht="15.75" customHeight="1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</row>
    <row r="326" ht="15.75" customHeight="1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/>
    </row>
    <row r="327" ht="15.75" customHeight="1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</row>
    <row r="328" ht="15.75" customHeight="1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</row>
    <row r="329" ht="15.75" customHeight="1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</row>
    <row r="330" ht="15.75" customHeight="1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</row>
    <row r="331" ht="15.75" customHeight="1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</row>
    <row r="332" ht="15.75" customHeight="1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5"/>
    </row>
    <row r="333" ht="15.75" customHeight="1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5"/>
    </row>
    <row r="334" ht="15.75" customHeight="1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15"/>
    </row>
    <row r="335" ht="15.7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</row>
    <row r="336" ht="15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</row>
    <row r="337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</row>
    <row r="338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</row>
    <row r="339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</row>
    <row r="340" ht="15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</row>
    <row r="341" ht="15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</row>
    <row r="342" ht="15.7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</row>
    <row r="343" ht="15.7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</row>
  </sheetData>
  <mergeCells count="81">
    <mergeCell ref="B91:C91"/>
    <mergeCell ref="B92:C92"/>
    <mergeCell ref="D92:F92"/>
    <mergeCell ref="G92:H92"/>
    <mergeCell ref="B93:C93"/>
    <mergeCell ref="D93:F93"/>
    <mergeCell ref="G93:H93"/>
    <mergeCell ref="B95:C95"/>
    <mergeCell ref="D95:F95"/>
    <mergeCell ref="G95:H95"/>
    <mergeCell ref="B96:C96"/>
    <mergeCell ref="D96:F96"/>
    <mergeCell ref="G96:H96"/>
    <mergeCell ref="B97:C97"/>
    <mergeCell ref="D97:F97"/>
    <mergeCell ref="G97:H97"/>
    <mergeCell ref="E98:F98"/>
    <mergeCell ref="G98:H98"/>
    <mergeCell ref="E99:F99"/>
    <mergeCell ref="G99:H99"/>
    <mergeCell ref="G100:H100"/>
    <mergeCell ref="E104:F104"/>
    <mergeCell ref="G104:H104"/>
    <mergeCell ref="E100:F100"/>
    <mergeCell ref="E101:F101"/>
    <mergeCell ref="G101:H101"/>
    <mergeCell ref="E102:F102"/>
    <mergeCell ref="G102:H102"/>
    <mergeCell ref="E103:F103"/>
    <mergeCell ref="G103:H103"/>
    <mergeCell ref="G86:H86"/>
    <mergeCell ref="J86:M86"/>
    <mergeCell ref="J87:M87"/>
    <mergeCell ref="N87:P87"/>
    <mergeCell ref="J88:M88"/>
    <mergeCell ref="N88:P88"/>
    <mergeCell ref="C84:D84"/>
    <mergeCell ref="E84:F84"/>
    <mergeCell ref="J84:L84"/>
    <mergeCell ref="B85:H85"/>
    <mergeCell ref="L85:P85"/>
    <mergeCell ref="D86:F86"/>
    <mergeCell ref="N86:P86"/>
    <mergeCell ref="B89:C89"/>
    <mergeCell ref="D89:F89"/>
    <mergeCell ref="G89:H89"/>
    <mergeCell ref="J89:M89"/>
    <mergeCell ref="N89:P89"/>
    <mergeCell ref="B86:C86"/>
    <mergeCell ref="B87:C87"/>
    <mergeCell ref="D87:F87"/>
    <mergeCell ref="G87:H87"/>
    <mergeCell ref="B88:C88"/>
    <mergeCell ref="D88:F88"/>
    <mergeCell ref="G88:H88"/>
    <mergeCell ref="B90:C90"/>
    <mergeCell ref="D90:F90"/>
    <mergeCell ref="G90:H90"/>
    <mergeCell ref="N90:P90"/>
    <mergeCell ref="D91:F91"/>
    <mergeCell ref="G91:H91"/>
    <mergeCell ref="N91:P91"/>
    <mergeCell ref="B94:C94"/>
    <mergeCell ref="D94:F94"/>
    <mergeCell ref="G94:H94"/>
    <mergeCell ref="J94:M94"/>
    <mergeCell ref="N94:P94"/>
    <mergeCell ref="J95:M95"/>
    <mergeCell ref="J96:M96"/>
    <mergeCell ref="N96:P96"/>
    <mergeCell ref="J97:M97"/>
    <mergeCell ref="N97:P97"/>
    <mergeCell ref="J98:M98"/>
    <mergeCell ref="N98:P98"/>
    <mergeCell ref="J90:M90"/>
    <mergeCell ref="J91:M91"/>
    <mergeCell ref="J92:M92"/>
    <mergeCell ref="N92:P92"/>
    <mergeCell ref="J93:M93"/>
    <mergeCell ref="N93:P93"/>
    <mergeCell ref="N95:P9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45415.0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6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18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18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/>
      <c r="D9" s="19">
        <f t="shared" si="1"/>
        <v>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0</v>
      </c>
      <c r="L9" s="21">
        <f t="shared" si="5"/>
        <v>0</v>
      </c>
      <c r="M9" s="20">
        <v>360.0</v>
      </c>
      <c r="N9" s="19">
        <v>43.2</v>
      </c>
      <c r="O9" s="19">
        <v>36.0</v>
      </c>
      <c r="P9" s="19">
        <f t="shared" si="6"/>
        <v>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>
        <v>1.0</v>
      </c>
      <c r="D10" s="19">
        <f t="shared" si="1"/>
        <v>1480</v>
      </c>
      <c r="E10" s="20">
        <v>1400.0</v>
      </c>
      <c r="F10" s="19"/>
      <c r="G10" s="19">
        <f t="shared" si="2"/>
        <v>0</v>
      </c>
      <c r="H10" s="20">
        <v>1375.0</v>
      </c>
      <c r="I10" s="19"/>
      <c r="J10" s="19">
        <f t="shared" si="3"/>
        <v>0</v>
      </c>
      <c r="K10" s="19">
        <f t="shared" si="4"/>
        <v>1480</v>
      </c>
      <c r="L10" s="21">
        <f t="shared" si="5"/>
        <v>1</v>
      </c>
      <c r="M10" s="20">
        <v>1125.0</v>
      </c>
      <c r="N10" s="19">
        <v>135.0</v>
      </c>
      <c r="O10" s="19">
        <v>112.5</v>
      </c>
      <c r="P10" s="19">
        <f t="shared" si="6"/>
        <v>355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/>
      <c r="D12" s="19">
        <f t="shared" si="1"/>
        <v>0</v>
      </c>
      <c r="E12" s="20">
        <v>1400.0</v>
      </c>
      <c r="F12" s="19"/>
      <c r="G12" s="19">
        <f t="shared" si="2"/>
        <v>0</v>
      </c>
      <c r="H12" s="20">
        <v>1375.0</v>
      </c>
      <c r="I12" s="19"/>
      <c r="J12" s="19">
        <f t="shared" si="3"/>
        <v>0</v>
      </c>
      <c r="K12" s="19">
        <f t="shared" si="4"/>
        <v>0</v>
      </c>
      <c r="L12" s="21">
        <f t="shared" si="5"/>
        <v>0</v>
      </c>
      <c r="M12" s="20">
        <v>1125.0</v>
      </c>
      <c r="N12" s="19">
        <v>135.0</v>
      </c>
      <c r="O12" s="19">
        <v>112.5</v>
      </c>
      <c r="P12" s="19">
        <f t="shared" si="6"/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7.0</v>
      </c>
      <c r="D13" s="19">
        <f t="shared" si="1"/>
        <v>3150</v>
      </c>
      <c r="E13" s="20">
        <v>440.0</v>
      </c>
      <c r="F13" s="19"/>
      <c r="G13" s="19">
        <f t="shared" si="2"/>
        <v>0</v>
      </c>
      <c r="H13" s="20">
        <v>425.0</v>
      </c>
      <c r="I13" s="117">
        <v>8.0</v>
      </c>
      <c r="J13" s="19">
        <f t="shared" si="3"/>
        <v>3400</v>
      </c>
      <c r="K13" s="19">
        <f t="shared" si="4"/>
        <v>6550</v>
      </c>
      <c r="L13" s="21">
        <f t="shared" si="5"/>
        <v>15</v>
      </c>
      <c r="M13" s="20">
        <v>360.0</v>
      </c>
      <c r="N13" s="19">
        <v>43.2</v>
      </c>
      <c r="O13" s="19">
        <v>36.0</v>
      </c>
      <c r="P13" s="19">
        <f t="shared" si="6"/>
        <v>1150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>
        <v>2.0</v>
      </c>
      <c r="D14" s="19">
        <f t="shared" si="1"/>
        <v>1000</v>
      </c>
      <c r="E14" s="20">
        <v>480.0</v>
      </c>
      <c r="F14" s="19"/>
      <c r="G14" s="19">
        <f t="shared" si="2"/>
        <v>0</v>
      </c>
      <c r="H14" s="20">
        <v>450.0</v>
      </c>
      <c r="I14" s="19"/>
      <c r="J14" s="19">
        <f t="shared" si="3"/>
        <v>0</v>
      </c>
      <c r="K14" s="19">
        <f t="shared" si="4"/>
        <v>1000</v>
      </c>
      <c r="L14" s="21">
        <f t="shared" si="5"/>
        <v>2</v>
      </c>
      <c r="M14" s="20">
        <v>360.0</v>
      </c>
      <c r="N14" s="19">
        <v>43.2</v>
      </c>
      <c r="O14" s="19">
        <v>36.0</v>
      </c>
      <c r="P14" s="19">
        <f t="shared" si="6"/>
        <v>280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>
        <v>3.0</v>
      </c>
      <c r="D15" s="19">
        <f t="shared" si="1"/>
        <v>780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780</v>
      </c>
      <c r="L15" s="21">
        <f t="shared" si="5"/>
        <v>3</v>
      </c>
      <c r="M15" s="20">
        <v>200.0</v>
      </c>
      <c r="N15" s="19">
        <v>24.0</v>
      </c>
      <c r="O15" s="19">
        <v>20.0</v>
      </c>
      <c r="P15" s="19">
        <f t="shared" si="6"/>
        <v>180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/>
      <c r="D16" s="19">
        <f t="shared" si="1"/>
        <v>0</v>
      </c>
      <c r="E16" s="20">
        <v>1600.0</v>
      </c>
      <c r="F16" s="19"/>
      <c r="G16" s="19">
        <f t="shared" si="2"/>
        <v>0</v>
      </c>
      <c r="H16" s="20">
        <v>1500.0</v>
      </c>
      <c r="I16" s="117">
        <v>3.0</v>
      </c>
      <c r="J16" s="19">
        <f t="shared" si="3"/>
        <v>4500</v>
      </c>
      <c r="K16" s="19">
        <f t="shared" si="4"/>
        <v>4500</v>
      </c>
      <c r="L16" s="21">
        <f t="shared" si="5"/>
        <v>3</v>
      </c>
      <c r="M16" s="20">
        <v>1125.0</v>
      </c>
      <c r="N16" s="19">
        <v>135.0</v>
      </c>
      <c r="O16" s="19">
        <v>112.5</v>
      </c>
      <c r="P16" s="32">
        <f t="shared" si="6"/>
        <v>1125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6410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7900</v>
      </c>
      <c r="K17" s="118">
        <f t="shared" si="4"/>
        <v>14310</v>
      </c>
      <c r="L17" s="119"/>
      <c r="M17" s="35" t="s">
        <v>26</v>
      </c>
      <c r="N17" s="33"/>
      <c r="O17" s="33"/>
      <c r="P17" s="33">
        <f>SUM(P5:P16)</f>
        <v>3090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3"/>
      <c r="D19" s="32">
        <f t="shared" ref="D19:D26" si="7">B19*C19</f>
        <v>0</v>
      </c>
      <c r="E19" s="20">
        <v>350.0</v>
      </c>
      <c r="F19" s="43"/>
      <c r="G19" s="19">
        <f t="shared" ref="G19:G26" si="8">E19*F19</f>
        <v>0</v>
      </c>
      <c r="H19" s="20">
        <v>325.0</v>
      </c>
      <c r="I19" s="32"/>
      <c r="J19" s="32">
        <f t="shared" ref="J19:J26" si="9">H19*I19</f>
        <v>0</v>
      </c>
      <c r="K19" s="19">
        <f t="shared" ref="K19:K27" si="10">D19+G19+J19</f>
        <v>0</v>
      </c>
      <c r="L19" s="21">
        <f t="shared" ref="L19:L26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6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/>
      <c r="D20" s="19">
        <f t="shared" si="7"/>
        <v>0</v>
      </c>
      <c r="E20" s="20">
        <v>1700.0</v>
      </c>
      <c r="F20" s="18"/>
      <c r="G20" s="19">
        <f t="shared" si="8"/>
        <v>0</v>
      </c>
      <c r="H20" s="20">
        <v>1500.0</v>
      </c>
      <c r="I20" s="19"/>
      <c r="J20" s="19">
        <f t="shared" si="9"/>
        <v>0</v>
      </c>
      <c r="K20" s="19">
        <f t="shared" si="10"/>
        <v>0</v>
      </c>
      <c r="L20" s="21">
        <f t="shared" si="11"/>
        <v>0</v>
      </c>
      <c r="M20" s="20">
        <v>1200.0</v>
      </c>
      <c r="N20" s="19">
        <v>144.0</v>
      </c>
      <c r="O20" s="19">
        <v>120.0</v>
      </c>
      <c r="P20" s="19">
        <f t="shared" si="12"/>
        <v>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22" t="s">
        <v>30</v>
      </c>
      <c r="B21" s="17">
        <v>860.0</v>
      </c>
      <c r="C21" s="26">
        <v>1.0</v>
      </c>
      <c r="D21" s="19">
        <f t="shared" si="7"/>
        <v>860</v>
      </c>
      <c r="E21" s="20">
        <v>800.0</v>
      </c>
      <c r="F21" s="18"/>
      <c r="G21" s="19">
        <f t="shared" si="8"/>
        <v>0</v>
      </c>
      <c r="H21" s="20">
        <v>750.0</v>
      </c>
      <c r="I21" s="19"/>
      <c r="J21" s="19">
        <f t="shared" si="9"/>
        <v>0</v>
      </c>
      <c r="K21" s="19">
        <f t="shared" si="10"/>
        <v>860</v>
      </c>
      <c r="L21" s="21">
        <f t="shared" si="11"/>
        <v>1</v>
      </c>
      <c r="M21" s="20">
        <v>600.0</v>
      </c>
      <c r="N21" s="19">
        <v>72.0</v>
      </c>
      <c r="O21" s="19">
        <v>60.0</v>
      </c>
      <c r="P21" s="19">
        <f t="shared" si="12"/>
        <v>260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31</v>
      </c>
      <c r="B22" s="17">
        <v>2800.0</v>
      </c>
      <c r="C22" s="18"/>
      <c r="D22" s="19">
        <f t="shared" si="7"/>
        <v>0</v>
      </c>
      <c r="E22" s="20"/>
      <c r="F22" s="18"/>
      <c r="G22" s="19">
        <f t="shared" si="8"/>
        <v>0</v>
      </c>
      <c r="H22" s="20"/>
      <c r="I22" s="19"/>
      <c r="J22" s="19">
        <f t="shared" si="9"/>
        <v>0</v>
      </c>
      <c r="K22" s="19">
        <f t="shared" si="10"/>
        <v>0</v>
      </c>
      <c r="L22" s="21">
        <f t="shared" si="11"/>
        <v>0</v>
      </c>
      <c r="M22" s="20">
        <v>800.0</v>
      </c>
      <c r="N22" s="19">
        <v>96.0</v>
      </c>
      <c r="O22" s="19">
        <v>80.0</v>
      </c>
      <c r="P22" s="19">
        <f t="shared" si="12"/>
        <v>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32</v>
      </c>
      <c r="B23" s="17">
        <v>2000.0</v>
      </c>
      <c r="C23" s="18"/>
      <c r="D23" s="19">
        <f t="shared" si="7"/>
        <v>0</v>
      </c>
      <c r="E23" s="20">
        <v>1800.0</v>
      </c>
      <c r="F23" s="18"/>
      <c r="G23" s="19">
        <f t="shared" si="8"/>
        <v>0</v>
      </c>
      <c r="H23" s="20">
        <v>1500.0</v>
      </c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/>
      <c r="O23" s="19"/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33</v>
      </c>
      <c r="B24" s="17">
        <v>1500.0</v>
      </c>
      <c r="C24" s="26"/>
      <c r="D24" s="19">
        <f t="shared" si="7"/>
        <v>0</v>
      </c>
      <c r="E24" s="20">
        <v>1400.0</v>
      </c>
      <c r="F24" s="18"/>
      <c r="G24" s="19">
        <f t="shared" si="8"/>
        <v>0</v>
      </c>
      <c r="H24" s="20">
        <v>1300.0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1000.0</v>
      </c>
      <c r="C25" s="18"/>
      <c r="D25" s="19">
        <f t="shared" si="7"/>
        <v>0</v>
      </c>
      <c r="E25" s="20">
        <v>980.0</v>
      </c>
      <c r="F25" s="18"/>
      <c r="G25" s="19">
        <f t="shared" si="8"/>
        <v>0</v>
      </c>
      <c r="H25" s="20">
        <v>950.0</v>
      </c>
      <c r="I25" s="19"/>
      <c r="J25" s="19">
        <f t="shared" si="9"/>
        <v>0</v>
      </c>
      <c r="K25" s="19">
        <f t="shared" si="10"/>
        <v>0</v>
      </c>
      <c r="L25" s="21">
        <f t="shared" si="11"/>
        <v>0</v>
      </c>
      <c r="M25" s="20">
        <v>800.0</v>
      </c>
      <c r="N25" s="19"/>
      <c r="O25" s="19"/>
      <c r="P25" s="19">
        <f t="shared" si="12"/>
        <v>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44" t="s">
        <v>34</v>
      </c>
      <c r="B26" s="17">
        <v>1500.0</v>
      </c>
      <c r="C26" s="18"/>
      <c r="D26" s="19">
        <f t="shared" si="7"/>
        <v>0</v>
      </c>
      <c r="E26" s="20"/>
      <c r="F26" s="18"/>
      <c r="G26" s="19">
        <f t="shared" si="8"/>
        <v>0</v>
      </c>
      <c r="H26" s="20"/>
      <c r="I26" s="32"/>
      <c r="J26" s="32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8.75" customHeight="1">
      <c r="A27" s="3"/>
      <c r="B27" s="33"/>
      <c r="C27" s="33" t="s">
        <v>26</v>
      </c>
      <c r="D27" s="33">
        <f>SUM(D19:D26)</f>
        <v>860</v>
      </c>
      <c r="E27" s="33"/>
      <c r="F27" s="33" t="s">
        <v>26</v>
      </c>
      <c r="G27" s="34">
        <f>SUM(G19:G26)</f>
        <v>0</v>
      </c>
      <c r="H27" s="35"/>
      <c r="I27" s="35" t="s">
        <v>26</v>
      </c>
      <c r="J27" s="33">
        <f>SUM(J19:J26)</f>
        <v>0</v>
      </c>
      <c r="K27" s="118">
        <f t="shared" si="10"/>
        <v>860</v>
      </c>
      <c r="L27" s="119"/>
      <c r="M27" s="35" t="s">
        <v>26</v>
      </c>
      <c r="N27" s="33"/>
      <c r="O27" s="33"/>
      <c r="P27" s="33">
        <f>SUM(P19:P26)</f>
        <v>260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27.0" customHeight="1">
      <c r="A28" s="45" t="s">
        <v>35</v>
      </c>
      <c r="B28" s="8" t="s">
        <v>2</v>
      </c>
      <c r="C28" s="9" t="s">
        <v>3</v>
      </c>
      <c r="D28" s="10" t="s">
        <v>4</v>
      </c>
      <c r="E28" s="8" t="s">
        <v>5</v>
      </c>
      <c r="F28" s="9" t="s">
        <v>3</v>
      </c>
      <c r="G28" s="9" t="s">
        <v>4</v>
      </c>
      <c r="H28" s="46" t="s">
        <v>6</v>
      </c>
      <c r="I28" s="11" t="s">
        <v>3</v>
      </c>
      <c r="J28" s="11" t="s">
        <v>7</v>
      </c>
      <c r="K28" s="116" t="s">
        <v>96</v>
      </c>
      <c r="L28" s="120" t="s">
        <v>8</v>
      </c>
      <c r="M28" s="8" t="s">
        <v>9</v>
      </c>
      <c r="N28" s="10" t="s">
        <v>10</v>
      </c>
      <c r="O28" s="10" t="s">
        <v>11</v>
      </c>
      <c r="P28" s="9" t="s">
        <v>12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0.25" customHeight="1">
      <c r="A29" s="16" t="s">
        <v>36</v>
      </c>
      <c r="B29" s="17">
        <v>1450.0</v>
      </c>
      <c r="C29" s="26"/>
      <c r="D29" s="19">
        <f t="shared" ref="D29:D35" si="13">B29*C29</f>
        <v>0</v>
      </c>
      <c r="E29" s="20">
        <v>1400.0</v>
      </c>
      <c r="F29" s="18"/>
      <c r="G29" s="19">
        <f t="shared" ref="G29:G35" si="14">E29*F29</f>
        <v>0</v>
      </c>
      <c r="H29" s="20">
        <v>1300.0</v>
      </c>
      <c r="I29" s="19"/>
      <c r="J29" s="19">
        <f t="shared" ref="J29:J35" si="15">H29*I29</f>
        <v>0</v>
      </c>
      <c r="K29" s="19">
        <f t="shared" ref="K29:K36" si="16">D29+G29+J29</f>
        <v>0</v>
      </c>
      <c r="L29" s="21">
        <f t="shared" ref="L29:L35" si="17">C29+F29+I29</f>
        <v>0</v>
      </c>
      <c r="M29" s="20">
        <v>1000.0</v>
      </c>
      <c r="N29" s="19">
        <v>120.0</v>
      </c>
      <c r="O29" s="19">
        <v>100.0</v>
      </c>
      <c r="P29" s="19">
        <f t="shared" ref="P29:P35" si="18">((B29-M29)*C29)+((E29-M29)*F29)+((H29-M29)*I29)</f>
        <v>0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21" t="s">
        <v>97</v>
      </c>
      <c r="B30" s="68">
        <v>150.0</v>
      </c>
      <c r="C30" s="18"/>
      <c r="D30" s="19">
        <f t="shared" si="13"/>
        <v>0</v>
      </c>
      <c r="E30" s="122">
        <v>140.0</v>
      </c>
      <c r="F30" s="18"/>
      <c r="G30" s="19">
        <f t="shared" si="14"/>
        <v>0</v>
      </c>
      <c r="H30" s="122">
        <v>135.0</v>
      </c>
      <c r="I30" s="19"/>
      <c r="J30" s="19">
        <f t="shared" si="15"/>
        <v>0</v>
      </c>
      <c r="K30" s="19">
        <f t="shared" si="16"/>
        <v>0</v>
      </c>
      <c r="L30" s="21">
        <f t="shared" si="17"/>
        <v>0</v>
      </c>
      <c r="M30" s="122">
        <v>100.0</v>
      </c>
      <c r="N30" s="117">
        <v>12.0</v>
      </c>
      <c r="O30" s="117">
        <v>10.0</v>
      </c>
      <c r="P30" s="19">
        <f t="shared" si="18"/>
        <v>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22" t="s">
        <v>37</v>
      </c>
      <c r="B31" s="17">
        <v>375.0</v>
      </c>
      <c r="C31" s="18"/>
      <c r="D31" s="19">
        <f t="shared" si="13"/>
        <v>0</v>
      </c>
      <c r="E31" s="20">
        <v>360.0</v>
      </c>
      <c r="F31" s="18"/>
      <c r="G31" s="19">
        <f t="shared" si="14"/>
        <v>0</v>
      </c>
      <c r="H31" s="20">
        <v>340.0</v>
      </c>
      <c r="I31" s="19"/>
      <c r="J31" s="19">
        <f t="shared" si="15"/>
        <v>0</v>
      </c>
      <c r="K31" s="19">
        <f t="shared" si="16"/>
        <v>0</v>
      </c>
      <c r="L31" s="21">
        <f t="shared" si="17"/>
        <v>0</v>
      </c>
      <c r="M31" s="20">
        <v>280.0</v>
      </c>
      <c r="N31" s="19">
        <v>33.6</v>
      </c>
      <c r="O31" s="19">
        <v>28.0</v>
      </c>
      <c r="P31" s="19">
        <f t="shared" si="18"/>
        <v>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47" t="s">
        <v>38</v>
      </c>
      <c r="B32" s="42">
        <v>430.0</v>
      </c>
      <c r="C32" s="48">
        <v>10.0</v>
      </c>
      <c r="D32" s="32">
        <f t="shared" si="13"/>
        <v>4300</v>
      </c>
      <c r="E32" s="20">
        <v>400.0</v>
      </c>
      <c r="F32" s="43"/>
      <c r="G32" s="32">
        <f t="shared" si="14"/>
        <v>0</v>
      </c>
      <c r="H32" s="20">
        <v>350.0</v>
      </c>
      <c r="I32" s="32"/>
      <c r="J32" s="32">
        <f t="shared" si="15"/>
        <v>0</v>
      </c>
      <c r="K32" s="19">
        <f t="shared" si="16"/>
        <v>4300</v>
      </c>
      <c r="L32" s="21">
        <f t="shared" si="17"/>
        <v>10</v>
      </c>
      <c r="M32" s="20">
        <v>260.0</v>
      </c>
      <c r="N32" s="19">
        <v>31.2</v>
      </c>
      <c r="O32" s="19">
        <v>26.0</v>
      </c>
      <c r="P32" s="19">
        <f t="shared" si="18"/>
        <v>1700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49" t="s">
        <v>39</v>
      </c>
      <c r="B33" s="17">
        <v>450.0</v>
      </c>
      <c r="C33" s="26"/>
      <c r="D33" s="19">
        <f t="shared" si="13"/>
        <v>0</v>
      </c>
      <c r="E33" s="20">
        <v>430.0</v>
      </c>
      <c r="F33" s="18"/>
      <c r="G33" s="19">
        <f t="shared" si="14"/>
        <v>0</v>
      </c>
      <c r="H33" s="20">
        <v>400.0</v>
      </c>
      <c r="I33" s="19"/>
      <c r="J33" s="19">
        <f t="shared" si="15"/>
        <v>0</v>
      </c>
      <c r="K33" s="19">
        <f t="shared" si="16"/>
        <v>0</v>
      </c>
      <c r="L33" s="21">
        <f t="shared" si="17"/>
        <v>0</v>
      </c>
      <c r="M33" s="20">
        <v>330.0</v>
      </c>
      <c r="N33" s="19">
        <v>39.6</v>
      </c>
      <c r="O33" s="19">
        <v>33.0</v>
      </c>
      <c r="P33" s="19">
        <f t="shared" si="18"/>
        <v>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19.5" customHeight="1">
      <c r="A34" s="50" t="s">
        <v>40</v>
      </c>
      <c r="B34" s="17">
        <v>450.0</v>
      </c>
      <c r="C34" s="26"/>
      <c r="D34" s="19">
        <f t="shared" si="13"/>
        <v>0</v>
      </c>
      <c r="E34" s="20">
        <v>400.0</v>
      </c>
      <c r="F34" s="26"/>
      <c r="G34" s="19">
        <f t="shared" si="14"/>
        <v>0</v>
      </c>
      <c r="H34" s="20">
        <v>375.0</v>
      </c>
      <c r="I34" s="19"/>
      <c r="J34" s="19">
        <f t="shared" si="15"/>
        <v>0</v>
      </c>
      <c r="K34" s="19">
        <f t="shared" si="16"/>
        <v>0</v>
      </c>
      <c r="L34" s="21">
        <f t="shared" si="17"/>
        <v>0</v>
      </c>
      <c r="M34" s="20">
        <v>280.0</v>
      </c>
      <c r="N34" s="19">
        <v>33.6</v>
      </c>
      <c r="O34" s="19">
        <v>28.0</v>
      </c>
      <c r="P34" s="32">
        <f t="shared" si="18"/>
        <v>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9.5" customHeight="1">
      <c r="A35" s="31" t="s">
        <v>41</v>
      </c>
      <c r="B35" s="17">
        <v>220.0</v>
      </c>
      <c r="C35" s="18"/>
      <c r="D35" s="19">
        <f t="shared" si="13"/>
        <v>0</v>
      </c>
      <c r="E35" s="51"/>
      <c r="F35" s="18"/>
      <c r="G35" s="19">
        <f t="shared" si="14"/>
        <v>0</v>
      </c>
      <c r="H35" s="20"/>
      <c r="I35" s="19"/>
      <c r="J35" s="19">
        <f t="shared" si="15"/>
        <v>0</v>
      </c>
      <c r="K35" s="19">
        <f t="shared" si="16"/>
        <v>0</v>
      </c>
      <c r="L35" s="21">
        <f t="shared" si="17"/>
        <v>0</v>
      </c>
      <c r="M35" s="20">
        <v>120.0</v>
      </c>
      <c r="N35" s="19"/>
      <c r="O35" s="19"/>
      <c r="P35" s="32">
        <f t="shared" si="18"/>
        <v>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5.75" customHeight="1">
      <c r="A36" s="3"/>
      <c r="B36" s="33"/>
      <c r="C36" s="33" t="s">
        <v>26</v>
      </c>
      <c r="D36" s="33">
        <f>SUM(D29:D35)</f>
        <v>4300</v>
      </c>
      <c r="E36" s="33"/>
      <c r="F36" s="33" t="s">
        <v>26</v>
      </c>
      <c r="G36" s="34">
        <f>SUM(G29:G35)</f>
        <v>0</v>
      </c>
      <c r="H36" s="35"/>
      <c r="I36" s="35" t="s">
        <v>26</v>
      </c>
      <c r="J36" s="33">
        <f>SUM(J29:J35)</f>
        <v>0</v>
      </c>
      <c r="K36" s="118">
        <f t="shared" si="16"/>
        <v>4300</v>
      </c>
      <c r="L36" s="119"/>
      <c r="M36" s="35" t="s">
        <v>26</v>
      </c>
      <c r="N36" s="33"/>
      <c r="O36" s="33"/>
      <c r="P36" s="33">
        <f>SUM(P29:P35)</f>
        <v>1700</v>
      </c>
      <c r="Q36" s="3"/>
      <c r="R36" s="3"/>
      <c r="S36" s="3"/>
      <c r="T36" s="3"/>
      <c r="U36" s="2"/>
      <c r="V36" s="2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25.5" customHeight="1">
      <c r="A37" s="36" t="s">
        <v>42</v>
      </c>
      <c r="B37" s="8" t="s">
        <v>2</v>
      </c>
      <c r="C37" s="37" t="s">
        <v>3</v>
      </c>
      <c r="D37" s="38" t="s">
        <v>4</v>
      </c>
      <c r="E37" s="39" t="s">
        <v>5</v>
      </c>
      <c r="F37" s="37" t="s">
        <v>3</v>
      </c>
      <c r="G37" s="37" t="s">
        <v>4</v>
      </c>
      <c r="H37" s="40" t="s">
        <v>6</v>
      </c>
      <c r="I37" s="41" t="s">
        <v>3</v>
      </c>
      <c r="J37" s="41" t="s">
        <v>7</v>
      </c>
      <c r="K37" s="116" t="s">
        <v>96</v>
      </c>
      <c r="L37" s="120" t="s">
        <v>8</v>
      </c>
      <c r="M37" s="8" t="s">
        <v>9</v>
      </c>
      <c r="N37" s="10" t="s">
        <v>10</v>
      </c>
      <c r="O37" s="10" t="s">
        <v>11</v>
      </c>
      <c r="P37" s="41" t="s">
        <v>12</v>
      </c>
      <c r="Q37" s="3"/>
      <c r="R37" s="3"/>
      <c r="S37" s="3"/>
      <c r="T37" s="3"/>
      <c r="U37" s="2"/>
      <c r="V37" s="2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20.25" customHeight="1">
      <c r="A38" s="22" t="s">
        <v>43</v>
      </c>
      <c r="B38" s="17">
        <v>250.0</v>
      </c>
      <c r="C38" s="18"/>
      <c r="D38" s="18">
        <f t="shared" ref="D38:D57" si="19">B38*C38</f>
        <v>0</v>
      </c>
      <c r="E38" s="20"/>
      <c r="F38" s="18"/>
      <c r="G38" s="18">
        <f t="shared" ref="G38:G57" si="20">E38*F38</f>
        <v>0</v>
      </c>
      <c r="H38" s="20"/>
      <c r="I38" s="19"/>
      <c r="J38" s="21">
        <f t="shared" ref="J38:J57" si="21">H38*I38</f>
        <v>0</v>
      </c>
      <c r="K38" s="19">
        <f t="shared" ref="K38:K58" si="22">D38+G38+J38</f>
        <v>0</v>
      </c>
      <c r="L38" s="21">
        <f t="shared" ref="L38:L57" si="23">C38+F38+I38</f>
        <v>0</v>
      </c>
      <c r="M38" s="20"/>
      <c r="N38" s="19"/>
      <c r="O38" s="19"/>
      <c r="P38" s="21">
        <f t="shared" ref="P38:P56" si="24">((B38-M38)*C38)+((E38-M38)*F38)+((H38-M38)*I38)</f>
        <v>0</v>
      </c>
      <c r="Q38" s="3"/>
      <c r="R38" s="3"/>
      <c r="S38" s="3"/>
      <c r="T38" s="3"/>
      <c r="U38" s="2"/>
      <c r="V38" s="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20.25" customHeight="1">
      <c r="A39" s="44" t="s">
        <v>44</v>
      </c>
      <c r="B39" s="17">
        <v>250.0</v>
      </c>
      <c r="C39" s="18"/>
      <c r="D39" s="18">
        <f t="shared" si="19"/>
        <v>0</v>
      </c>
      <c r="E39" s="20"/>
      <c r="F39" s="18"/>
      <c r="G39" s="18">
        <f t="shared" si="20"/>
        <v>0</v>
      </c>
      <c r="H39" s="20"/>
      <c r="I39" s="32"/>
      <c r="J39" s="52">
        <f t="shared" si="21"/>
        <v>0</v>
      </c>
      <c r="K39" s="19">
        <f t="shared" si="22"/>
        <v>0</v>
      </c>
      <c r="L39" s="21">
        <f t="shared" si="23"/>
        <v>0</v>
      </c>
      <c r="M39" s="20"/>
      <c r="N39" s="19"/>
      <c r="O39" s="19"/>
      <c r="P39" s="52">
        <f t="shared" si="24"/>
        <v>0</v>
      </c>
      <c r="Q39" s="3"/>
      <c r="R39" s="3"/>
      <c r="S39" s="3"/>
      <c r="T39" s="3"/>
      <c r="U39" s="2"/>
      <c r="V39" s="2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20.25" customHeight="1">
      <c r="A40" s="53" t="s">
        <v>45</v>
      </c>
      <c r="B40" s="17">
        <v>50.0</v>
      </c>
      <c r="C40" s="26"/>
      <c r="D40" s="18">
        <f t="shared" si="19"/>
        <v>0</v>
      </c>
      <c r="E40" s="20">
        <v>35.0</v>
      </c>
      <c r="F40" s="18"/>
      <c r="G40" s="18">
        <f t="shared" si="20"/>
        <v>0</v>
      </c>
      <c r="H40" s="20"/>
      <c r="I40" s="19"/>
      <c r="J40" s="21">
        <f t="shared" si="21"/>
        <v>0</v>
      </c>
      <c r="K40" s="19">
        <f t="shared" si="22"/>
        <v>0</v>
      </c>
      <c r="L40" s="21">
        <f t="shared" si="23"/>
        <v>0</v>
      </c>
      <c r="M40" s="20"/>
      <c r="N40" s="19"/>
      <c r="O40" s="19"/>
      <c r="P40" s="21">
        <f t="shared" si="24"/>
        <v>0</v>
      </c>
      <c r="Q40" s="3"/>
      <c r="R40" s="3"/>
      <c r="S40" s="3"/>
      <c r="T40" s="3"/>
      <c r="U40" s="2"/>
      <c r="V40" s="2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20.25" customHeight="1">
      <c r="A41" s="22" t="s">
        <v>46</v>
      </c>
      <c r="B41" s="17">
        <v>150.0</v>
      </c>
      <c r="C41" s="26">
        <v>3.0</v>
      </c>
      <c r="D41" s="19">
        <f t="shared" si="19"/>
        <v>450</v>
      </c>
      <c r="E41" s="20">
        <v>120.0</v>
      </c>
      <c r="F41" s="18"/>
      <c r="G41" s="18">
        <f t="shared" si="20"/>
        <v>0</v>
      </c>
      <c r="H41" s="20">
        <v>75.0</v>
      </c>
      <c r="I41" s="19"/>
      <c r="J41" s="21">
        <f t="shared" si="21"/>
        <v>0</v>
      </c>
      <c r="K41" s="19">
        <f t="shared" si="22"/>
        <v>450</v>
      </c>
      <c r="L41" s="21">
        <f t="shared" si="23"/>
        <v>3</v>
      </c>
      <c r="M41" s="20"/>
      <c r="N41" s="19"/>
      <c r="O41" s="19"/>
      <c r="P41" s="19">
        <f t="shared" si="24"/>
        <v>450</v>
      </c>
      <c r="Q41" s="3"/>
      <c r="R41" s="3"/>
      <c r="S41" s="3"/>
      <c r="T41" s="3"/>
      <c r="U41" s="2"/>
      <c r="V41" s="2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20.25" customHeight="1">
      <c r="A42" s="22" t="s">
        <v>47</v>
      </c>
      <c r="B42" s="17">
        <v>800.0</v>
      </c>
      <c r="C42" s="18"/>
      <c r="D42" s="18">
        <f t="shared" si="19"/>
        <v>0</v>
      </c>
      <c r="E42" s="20">
        <v>750.0</v>
      </c>
      <c r="F42" s="18"/>
      <c r="G42" s="18">
        <f t="shared" si="20"/>
        <v>0</v>
      </c>
      <c r="H42" s="20">
        <v>700.0</v>
      </c>
      <c r="I42" s="19"/>
      <c r="J42" s="21">
        <f t="shared" si="21"/>
        <v>0</v>
      </c>
      <c r="K42" s="19">
        <f t="shared" si="22"/>
        <v>0</v>
      </c>
      <c r="L42" s="21">
        <f t="shared" si="23"/>
        <v>0</v>
      </c>
      <c r="M42" s="20"/>
      <c r="N42" s="19"/>
      <c r="O42" s="19"/>
      <c r="P42" s="19">
        <f t="shared" si="24"/>
        <v>0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0.25" customHeight="1">
      <c r="A43" s="54" t="s">
        <v>48</v>
      </c>
      <c r="B43" s="25">
        <v>190.0</v>
      </c>
      <c r="C43" s="55"/>
      <c r="D43" s="56">
        <f t="shared" si="19"/>
        <v>0</v>
      </c>
      <c r="E43" s="20">
        <v>175.0</v>
      </c>
      <c r="F43" s="57"/>
      <c r="G43" s="56">
        <f t="shared" si="20"/>
        <v>0</v>
      </c>
      <c r="H43" s="20">
        <v>150.0</v>
      </c>
      <c r="I43" s="28"/>
      <c r="J43" s="58">
        <f t="shared" si="21"/>
        <v>0</v>
      </c>
      <c r="K43" s="19">
        <f t="shared" si="22"/>
        <v>0</v>
      </c>
      <c r="L43" s="21">
        <f t="shared" si="23"/>
        <v>0</v>
      </c>
      <c r="M43" s="20">
        <v>117.0</v>
      </c>
      <c r="N43" s="27">
        <v>14.04</v>
      </c>
      <c r="O43" s="27">
        <v>11.7</v>
      </c>
      <c r="P43" s="19">
        <f t="shared" si="24"/>
        <v>0</v>
      </c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</row>
    <row r="44" ht="20.25" customHeight="1">
      <c r="A44" s="59" t="s">
        <v>48</v>
      </c>
      <c r="B44" s="60">
        <v>180.0</v>
      </c>
      <c r="C44" s="61"/>
      <c r="D44" s="61">
        <f t="shared" si="19"/>
        <v>0</v>
      </c>
      <c r="E44" s="20">
        <v>165.0</v>
      </c>
      <c r="F44" s="62"/>
      <c r="G44" s="61">
        <f t="shared" si="20"/>
        <v>0</v>
      </c>
      <c r="H44" s="20">
        <v>140.0</v>
      </c>
      <c r="I44" s="27"/>
      <c r="J44" s="63">
        <f t="shared" si="21"/>
        <v>0</v>
      </c>
      <c r="K44" s="19">
        <f t="shared" si="22"/>
        <v>0</v>
      </c>
      <c r="L44" s="21">
        <f t="shared" si="23"/>
        <v>0</v>
      </c>
      <c r="M44" s="20">
        <v>110.0</v>
      </c>
      <c r="N44" s="27">
        <v>13.2</v>
      </c>
      <c r="O44" s="27">
        <v>11.0</v>
      </c>
      <c r="P44" s="32">
        <f t="shared" si="24"/>
        <v>0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20.25" customHeight="1">
      <c r="A45" s="64" t="s">
        <v>49</v>
      </c>
      <c r="B45" s="17">
        <v>75.0</v>
      </c>
      <c r="C45" s="18"/>
      <c r="D45" s="18">
        <f t="shared" si="19"/>
        <v>0</v>
      </c>
      <c r="E45" s="20"/>
      <c r="F45" s="18"/>
      <c r="G45" s="18">
        <f t="shared" si="20"/>
        <v>0</v>
      </c>
      <c r="H45" s="20"/>
      <c r="I45" s="19"/>
      <c r="J45" s="21">
        <f t="shared" si="21"/>
        <v>0</v>
      </c>
      <c r="K45" s="19">
        <f t="shared" si="22"/>
        <v>0</v>
      </c>
      <c r="L45" s="21">
        <f t="shared" si="23"/>
        <v>0</v>
      </c>
      <c r="M45" s="20"/>
      <c r="N45" s="19"/>
      <c r="O45" s="19"/>
      <c r="P45" s="32">
        <f t="shared" si="24"/>
        <v>0</v>
      </c>
      <c r="Q45" s="3"/>
      <c r="R45" s="3"/>
      <c r="S45" s="3"/>
      <c r="T45" s="3"/>
      <c r="U45" s="2"/>
      <c r="V45" s="2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20.25" customHeight="1">
      <c r="A46" s="22" t="s">
        <v>49</v>
      </c>
      <c r="B46" s="17">
        <v>100.0</v>
      </c>
      <c r="C46" s="26">
        <v>1.0</v>
      </c>
      <c r="D46" s="18">
        <f t="shared" si="19"/>
        <v>100</v>
      </c>
      <c r="E46" s="20">
        <v>80.0</v>
      </c>
      <c r="F46" s="26"/>
      <c r="G46" s="18">
        <f t="shared" si="20"/>
        <v>0</v>
      </c>
      <c r="H46" s="20">
        <v>70.0</v>
      </c>
      <c r="I46" s="19"/>
      <c r="J46" s="21">
        <f t="shared" si="21"/>
        <v>0</v>
      </c>
      <c r="K46" s="19">
        <f t="shared" si="22"/>
        <v>100</v>
      </c>
      <c r="L46" s="21">
        <f t="shared" si="23"/>
        <v>1</v>
      </c>
      <c r="M46" s="20"/>
      <c r="N46" s="19"/>
      <c r="O46" s="19"/>
      <c r="P46" s="21">
        <f t="shared" si="24"/>
        <v>100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50</v>
      </c>
      <c r="B47" s="17">
        <v>600.0</v>
      </c>
      <c r="C47" s="26"/>
      <c r="D47" s="18">
        <f t="shared" si="19"/>
        <v>0</v>
      </c>
      <c r="E47" s="20">
        <v>500.0</v>
      </c>
      <c r="F47" s="18"/>
      <c r="G47" s="18">
        <f t="shared" si="20"/>
        <v>0</v>
      </c>
      <c r="H47" s="20">
        <v>400.0</v>
      </c>
      <c r="I47" s="19"/>
      <c r="J47" s="21">
        <f t="shared" si="21"/>
        <v>0</v>
      </c>
      <c r="K47" s="19">
        <f t="shared" si="22"/>
        <v>0</v>
      </c>
      <c r="L47" s="21">
        <f t="shared" si="23"/>
        <v>0</v>
      </c>
      <c r="M47" s="20"/>
      <c r="N47" s="19"/>
      <c r="O47" s="19"/>
      <c r="P47" s="21">
        <f t="shared" si="24"/>
        <v>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22" t="s">
        <v>51</v>
      </c>
      <c r="B48" s="17">
        <v>150.0</v>
      </c>
      <c r="C48" s="26">
        <v>1.0</v>
      </c>
      <c r="D48" s="18">
        <f t="shared" si="19"/>
        <v>150</v>
      </c>
      <c r="E48" s="20">
        <v>125.0</v>
      </c>
      <c r="F48" s="18"/>
      <c r="G48" s="18">
        <f t="shared" si="20"/>
        <v>0</v>
      </c>
      <c r="H48" s="20">
        <v>100.0</v>
      </c>
      <c r="I48" s="19"/>
      <c r="J48" s="21">
        <f t="shared" si="21"/>
        <v>0</v>
      </c>
      <c r="K48" s="19">
        <f t="shared" si="22"/>
        <v>150</v>
      </c>
      <c r="L48" s="21">
        <f t="shared" si="23"/>
        <v>1</v>
      </c>
      <c r="M48" s="20"/>
      <c r="N48" s="19"/>
      <c r="O48" s="19"/>
      <c r="P48" s="21">
        <f t="shared" si="24"/>
        <v>150</v>
      </c>
      <c r="Q48" s="3"/>
      <c r="R48" s="3"/>
      <c r="S48" s="3"/>
      <c r="T48" s="3"/>
      <c r="U48" s="2"/>
      <c r="V48" s="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20.25" customHeight="1">
      <c r="A49" s="65" t="s">
        <v>52</v>
      </c>
      <c r="B49" s="17">
        <v>200.0</v>
      </c>
      <c r="C49" s="26">
        <v>4.0</v>
      </c>
      <c r="D49" s="18">
        <f t="shared" si="19"/>
        <v>800</v>
      </c>
      <c r="E49" s="20">
        <v>175.0</v>
      </c>
      <c r="F49" s="18"/>
      <c r="G49" s="18">
        <f t="shared" si="20"/>
        <v>0</v>
      </c>
      <c r="H49" s="20">
        <v>150.0</v>
      </c>
      <c r="I49" s="32"/>
      <c r="J49" s="52">
        <f t="shared" si="21"/>
        <v>0</v>
      </c>
      <c r="K49" s="19">
        <f t="shared" si="22"/>
        <v>800</v>
      </c>
      <c r="L49" s="21">
        <f t="shared" si="23"/>
        <v>4</v>
      </c>
      <c r="M49" s="20"/>
      <c r="N49" s="19"/>
      <c r="O49" s="19"/>
      <c r="P49" s="52">
        <f t="shared" si="24"/>
        <v>800</v>
      </c>
      <c r="Q49" s="3"/>
      <c r="R49" s="3"/>
      <c r="S49" s="3"/>
      <c r="T49" s="3"/>
      <c r="U49" s="2"/>
      <c r="V49" s="2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20.25" customHeight="1">
      <c r="A50" s="22" t="s">
        <v>53</v>
      </c>
      <c r="B50" s="17">
        <v>250.0</v>
      </c>
      <c r="C50" s="26">
        <v>26.0</v>
      </c>
      <c r="D50" s="18">
        <f t="shared" si="19"/>
        <v>6500</v>
      </c>
      <c r="E50" s="20">
        <v>230.0</v>
      </c>
      <c r="F50" s="18"/>
      <c r="G50" s="18">
        <f t="shared" si="20"/>
        <v>0</v>
      </c>
      <c r="H50" s="20">
        <v>200.0</v>
      </c>
      <c r="I50" s="19"/>
      <c r="J50" s="21">
        <f t="shared" si="21"/>
        <v>0</v>
      </c>
      <c r="K50" s="19">
        <f t="shared" si="22"/>
        <v>6500</v>
      </c>
      <c r="L50" s="21">
        <f t="shared" si="23"/>
        <v>26</v>
      </c>
      <c r="M50" s="20"/>
      <c r="N50" s="19"/>
      <c r="O50" s="19"/>
      <c r="P50" s="21">
        <f t="shared" si="24"/>
        <v>6500</v>
      </c>
      <c r="Q50" s="3"/>
      <c r="R50" s="3"/>
      <c r="S50" s="3"/>
      <c r="T50" s="3"/>
      <c r="U50" s="2"/>
      <c r="V50" s="2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20.25" customHeight="1">
      <c r="A51" s="22" t="s">
        <v>54</v>
      </c>
      <c r="B51" s="17">
        <v>120.0</v>
      </c>
      <c r="C51" s="18"/>
      <c r="D51" s="18">
        <f t="shared" si="19"/>
        <v>0</v>
      </c>
      <c r="E51" s="20">
        <v>100.0</v>
      </c>
      <c r="F51" s="18"/>
      <c r="G51" s="18">
        <f t="shared" si="20"/>
        <v>0</v>
      </c>
      <c r="H51" s="20">
        <v>80.0</v>
      </c>
      <c r="I51" s="19"/>
      <c r="J51" s="21">
        <f t="shared" si="21"/>
        <v>0</v>
      </c>
      <c r="K51" s="19">
        <f t="shared" si="22"/>
        <v>0</v>
      </c>
      <c r="L51" s="21">
        <f t="shared" si="23"/>
        <v>0</v>
      </c>
      <c r="M51" s="20"/>
      <c r="N51" s="19"/>
      <c r="O51" s="19"/>
      <c r="P51" s="21">
        <f t="shared" si="24"/>
        <v>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55</v>
      </c>
      <c r="B52" s="17">
        <v>160.0</v>
      </c>
      <c r="C52" s="26">
        <v>8.0</v>
      </c>
      <c r="D52" s="66">
        <f t="shared" si="19"/>
        <v>1280</v>
      </c>
      <c r="E52" s="20"/>
      <c r="F52" s="18"/>
      <c r="G52" s="18">
        <f t="shared" si="20"/>
        <v>0</v>
      </c>
      <c r="H52" s="20"/>
      <c r="I52" s="19"/>
      <c r="J52" s="21">
        <f t="shared" si="21"/>
        <v>0</v>
      </c>
      <c r="K52" s="19">
        <f t="shared" si="22"/>
        <v>1280</v>
      </c>
      <c r="L52" s="21">
        <f t="shared" si="23"/>
        <v>8</v>
      </c>
      <c r="M52" s="20"/>
      <c r="N52" s="19"/>
      <c r="O52" s="19"/>
      <c r="P52" s="21">
        <f t="shared" si="24"/>
        <v>1280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44" t="s">
        <v>56</v>
      </c>
      <c r="B53" s="17">
        <v>300.0</v>
      </c>
      <c r="C53" s="26">
        <v>2.0</v>
      </c>
      <c r="D53" s="18">
        <f t="shared" si="19"/>
        <v>600</v>
      </c>
      <c r="E53" s="20">
        <v>275.0</v>
      </c>
      <c r="F53" s="18"/>
      <c r="G53" s="18">
        <f t="shared" si="20"/>
        <v>0</v>
      </c>
      <c r="H53" s="20">
        <v>250.0</v>
      </c>
      <c r="I53" s="32"/>
      <c r="J53" s="52">
        <f t="shared" si="21"/>
        <v>0</v>
      </c>
      <c r="K53" s="19">
        <f t="shared" si="22"/>
        <v>600</v>
      </c>
      <c r="L53" s="21">
        <f t="shared" si="23"/>
        <v>2</v>
      </c>
      <c r="M53" s="20"/>
      <c r="N53" s="19"/>
      <c r="O53" s="19"/>
      <c r="P53" s="52">
        <f t="shared" si="24"/>
        <v>600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67" t="s">
        <v>57</v>
      </c>
      <c r="B54" s="68">
        <v>150.0</v>
      </c>
      <c r="C54" s="26">
        <v>4.0</v>
      </c>
      <c r="D54" s="18">
        <f t="shared" si="19"/>
        <v>600</v>
      </c>
      <c r="E54" s="20"/>
      <c r="F54" s="18"/>
      <c r="G54" s="18">
        <f t="shared" si="20"/>
        <v>0</v>
      </c>
      <c r="H54" s="20"/>
      <c r="I54" s="32"/>
      <c r="J54" s="52">
        <f t="shared" si="21"/>
        <v>0</v>
      </c>
      <c r="K54" s="19">
        <f t="shared" si="22"/>
        <v>600</v>
      </c>
      <c r="L54" s="21">
        <f t="shared" si="23"/>
        <v>4</v>
      </c>
      <c r="M54" s="20"/>
      <c r="N54" s="19"/>
      <c r="O54" s="19"/>
      <c r="P54" s="52">
        <f t="shared" si="24"/>
        <v>600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44" t="s">
        <v>58</v>
      </c>
      <c r="B55" s="17">
        <v>500.0</v>
      </c>
      <c r="C55" s="18"/>
      <c r="D55" s="18">
        <f t="shared" si="19"/>
        <v>0</v>
      </c>
      <c r="E55" s="20">
        <v>450.0</v>
      </c>
      <c r="F55" s="18"/>
      <c r="G55" s="18">
        <f t="shared" si="20"/>
        <v>0</v>
      </c>
      <c r="H55" s="20">
        <v>400.0</v>
      </c>
      <c r="I55" s="32"/>
      <c r="J55" s="52">
        <f t="shared" si="21"/>
        <v>0</v>
      </c>
      <c r="K55" s="19">
        <f t="shared" si="22"/>
        <v>0</v>
      </c>
      <c r="L55" s="21">
        <f t="shared" si="23"/>
        <v>0</v>
      </c>
      <c r="M55" s="20"/>
      <c r="N55" s="19"/>
      <c r="O55" s="19"/>
      <c r="P55" s="52">
        <f t="shared" si="24"/>
        <v>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44" t="s">
        <v>59</v>
      </c>
      <c r="B56" s="42">
        <v>350.0</v>
      </c>
      <c r="C56" s="48">
        <v>16.0</v>
      </c>
      <c r="D56" s="43">
        <f t="shared" si="19"/>
        <v>5600</v>
      </c>
      <c r="E56" s="20">
        <v>300.0</v>
      </c>
      <c r="F56" s="43"/>
      <c r="G56" s="43">
        <f t="shared" si="20"/>
        <v>0</v>
      </c>
      <c r="H56" s="20">
        <v>250.0</v>
      </c>
      <c r="I56" s="32"/>
      <c r="J56" s="52">
        <f t="shared" si="21"/>
        <v>0</v>
      </c>
      <c r="K56" s="19">
        <f t="shared" si="22"/>
        <v>5600</v>
      </c>
      <c r="L56" s="21">
        <f t="shared" si="23"/>
        <v>16</v>
      </c>
      <c r="M56" s="20"/>
      <c r="N56" s="19"/>
      <c r="O56" s="19"/>
      <c r="P56" s="52">
        <f t="shared" si="24"/>
        <v>5600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44" t="s">
        <v>60</v>
      </c>
      <c r="B57" s="42">
        <v>250.0</v>
      </c>
      <c r="C57" s="48"/>
      <c r="D57" s="43">
        <f t="shared" si="19"/>
        <v>0</v>
      </c>
      <c r="E57" s="51">
        <v>200.0</v>
      </c>
      <c r="F57" s="43"/>
      <c r="G57" s="43">
        <f t="shared" si="20"/>
        <v>0</v>
      </c>
      <c r="H57" s="51">
        <v>180.0</v>
      </c>
      <c r="I57" s="32"/>
      <c r="J57" s="52">
        <f t="shared" si="21"/>
        <v>0</v>
      </c>
      <c r="K57" s="19">
        <f t="shared" si="22"/>
        <v>0</v>
      </c>
      <c r="L57" s="21">
        <f t="shared" si="23"/>
        <v>0</v>
      </c>
      <c r="M57" s="51"/>
      <c r="N57" s="19"/>
      <c r="O57" s="19"/>
      <c r="P57" s="32"/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15.75" customHeight="1">
      <c r="A58" s="44" t="s">
        <v>61</v>
      </c>
      <c r="B58" s="69"/>
      <c r="C58" s="70" t="s">
        <v>26</v>
      </c>
      <c r="D58" s="70">
        <f>SUM(D38:D57)</f>
        <v>16080</v>
      </c>
      <c r="E58" s="70"/>
      <c r="F58" s="70" t="s">
        <v>26</v>
      </c>
      <c r="G58" s="70">
        <f>SUM(G38:G57)</f>
        <v>0</v>
      </c>
      <c r="H58" s="71"/>
      <c r="I58" s="71" t="s">
        <v>26</v>
      </c>
      <c r="J58" s="70">
        <f>SUM(J38:J57)</f>
        <v>0</v>
      </c>
      <c r="K58" s="123">
        <f t="shared" si="22"/>
        <v>16080</v>
      </c>
      <c r="L58" s="123"/>
      <c r="M58" s="71" t="s">
        <v>26</v>
      </c>
      <c r="N58" s="70"/>
      <c r="O58" s="70"/>
      <c r="P58" s="70">
        <f>SUM(P38:P57)</f>
        <v>16080</v>
      </c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6.25" customHeight="1">
      <c r="A59" s="72" t="s">
        <v>62</v>
      </c>
      <c r="B59" s="8" t="s">
        <v>2</v>
      </c>
      <c r="C59" s="37" t="s">
        <v>3</v>
      </c>
      <c r="D59" s="38" t="s">
        <v>4</v>
      </c>
      <c r="E59" s="39" t="s">
        <v>5</v>
      </c>
      <c r="F59" s="37" t="s">
        <v>3</v>
      </c>
      <c r="G59" s="37" t="s">
        <v>4</v>
      </c>
      <c r="H59" s="40" t="s">
        <v>6</v>
      </c>
      <c r="I59" s="41" t="s">
        <v>3</v>
      </c>
      <c r="J59" s="41" t="s">
        <v>7</v>
      </c>
      <c r="K59" s="116" t="s">
        <v>96</v>
      </c>
      <c r="L59" s="120" t="s">
        <v>8</v>
      </c>
      <c r="M59" s="8" t="s">
        <v>9</v>
      </c>
      <c r="N59" s="10" t="s">
        <v>10</v>
      </c>
      <c r="O59" s="10" t="s">
        <v>11</v>
      </c>
      <c r="P59" s="41" t="s">
        <v>12</v>
      </c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20.25" customHeight="1">
      <c r="A60" s="44" t="s">
        <v>63</v>
      </c>
      <c r="B60" s="42">
        <v>320.0</v>
      </c>
      <c r="C60" s="43"/>
      <c r="D60" s="32">
        <f t="shared" ref="D60:D70" si="25">B60*C60</f>
        <v>0</v>
      </c>
      <c r="E60" s="20">
        <v>300.0</v>
      </c>
      <c r="F60" s="43"/>
      <c r="G60" s="32">
        <f t="shared" ref="G60:G70" si="26">E60*F60</f>
        <v>0</v>
      </c>
      <c r="H60" s="20">
        <v>300.0</v>
      </c>
      <c r="I60" s="32"/>
      <c r="J60" s="32">
        <f t="shared" ref="J60:J70" si="27">H60*I60</f>
        <v>0</v>
      </c>
      <c r="K60" s="19">
        <f t="shared" ref="K60:K71" si="28">D60+G60+J60</f>
        <v>0</v>
      </c>
      <c r="L60" s="21">
        <f t="shared" ref="L60:L70" si="29">C60+F60+I60</f>
        <v>0</v>
      </c>
      <c r="M60" s="20">
        <v>240.0</v>
      </c>
      <c r="N60" s="32">
        <v>28.8</v>
      </c>
      <c r="O60" s="32">
        <v>24.0</v>
      </c>
      <c r="P60" s="32">
        <f t="shared" ref="P60:P70" si="30">((B60-M60)*C60)+((E60-M60)*F60)+((H60-M60)*I60)</f>
        <v>0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0.25" customHeight="1">
      <c r="A61" s="44" t="s">
        <v>64</v>
      </c>
      <c r="B61" s="17">
        <v>80.0</v>
      </c>
      <c r="C61" s="18"/>
      <c r="D61" s="19">
        <f t="shared" si="25"/>
        <v>0</v>
      </c>
      <c r="E61" s="20">
        <v>70.0</v>
      </c>
      <c r="F61" s="18"/>
      <c r="G61" s="19">
        <f t="shared" si="26"/>
        <v>0</v>
      </c>
      <c r="H61" s="20">
        <v>60.0</v>
      </c>
      <c r="I61" s="32"/>
      <c r="J61" s="32">
        <f t="shared" si="27"/>
        <v>0</v>
      </c>
      <c r="K61" s="19">
        <f t="shared" si="28"/>
        <v>0</v>
      </c>
      <c r="L61" s="21">
        <f t="shared" si="29"/>
        <v>0</v>
      </c>
      <c r="M61" s="20">
        <v>60.0</v>
      </c>
      <c r="N61" s="32"/>
      <c r="O61" s="32"/>
      <c r="P61" s="32">
        <f t="shared" si="30"/>
        <v>0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44" t="s">
        <v>64</v>
      </c>
      <c r="B62" s="17">
        <v>130.0</v>
      </c>
      <c r="C62" s="18"/>
      <c r="D62" s="19">
        <f t="shared" si="25"/>
        <v>0</v>
      </c>
      <c r="E62" s="20">
        <v>120.0</v>
      </c>
      <c r="F62" s="18"/>
      <c r="G62" s="19">
        <f t="shared" si="26"/>
        <v>0</v>
      </c>
      <c r="H62" s="20">
        <v>110.0</v>
      </c>
      <c r="I62" s="32"/>
      <c r="J62" s="32">
        <f t="shared" si="27"/>
        <v>0</v>
      </c>
      <c r="K62" s="19">
        <f t="shared" si="28"/>
        <v>0</v>
      </c>
      <c r="L62" s="21">
        <f t="shared" si="29"/>
        <v>0</v>
      </c>
      <c r="M62" s="20">
        <v>100.0</v>
      </c>
      <c r="N62" s="32"/>
      <c r="O62" s="32"/>
      <c r="P62" s="32">
        <f t="shared" si="30"/>
        <v>0</v>
      </c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44" t="s">
        <v>65</v>
      </c>
      <c r="B63" s="17">
        <v>430.0</v>
      </c>
      <c r="C63" s="26">
        <v>1.0</v>
      </c>
      <c r="D63" s="21">
        <f t="shared" si="25"/>
        <v>430</v>
      </c>
      <c r="E63" s="20">
        <v>430.0</v>
      </c>
      <c r="F63" s="18"/>
      <c r="G63" s="19">
        <f t="shared" si="26"/>
        <v>0</v>
      </c>
      <c r="H63" s="20">
        <v>430.0</v>
      </c>
      <c r="I63" s="32"/>
      <c r="J63" s="32">
        <f t="shared" si="27"/>
        <v>0</v>
      </c>
      <c r="K63" s="19">
        <f t="shared" si="28"/>
        <v>430</v>
      </c>
      <c r="L63" s="21">
        <f t="shared" si="29"/>
        <v>1</v>
      </c>
      <c r="M63" s="20">
        <v>350.0</v>
      </c>
      <c r="N63" s="32">
        <v>42.0</v>
      </c>
      <c r="O63" s="32">
        <v>35.0</v>
      </c>
      <c r="P63" s="32">
        <f t="shared" si="30"/>
        <v>80</v>
      </c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20.25" customHeight="1">
      <c r="A64" s="44" t="s">
        <v>66</v>
      </c>
      <c r="B64" s="17">
        <v>170.0</v>
      </c>
      <c r="C64" s="26">
        <v>1.0</v>
      </c>
      <c r="D64" s="19">
        <f t="shared" si="25"/>
        <v>170</v>
      </c>
      <c r="E64" s="20">
        <v>160.0</v>
      </c>
      <c r="F64" s="18"/>
      <c r="G64" s="19">
        <f t="shared" si="26"/>
        <v>0</v>
      </c>
      <c r="H64" s="20">
        <v>150.0</v>
      </c>
      <c r="I64" s="32"/>
      <c r="J64" s="32">
        <f t="shared" si="27"/>
        <v>0</v>
      </c>
      <c r="K64" s="19">
        <f t="shared" si="28"/>
        <v>170</v>
      </c>
      <c r="L64" s="21">
        <f t="shared" si="29"/>
        <v>1</v>
      </c>
      <c r="M64" s="20">
        <v>125.0</v>
      </c>
      <c r="N64" s="32">
        <v>15.0</v>
      </c>
      <c r="O64" s="32">
        <v>12.5</v>
      </c>
      <c r="P64" s="32">
        <f t="shared" si="30"/>
        <v>45</v>
      </c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20.25" customHeight="1">
      <c r="A65" s="44" t="s">
        <v>67</v>
      </c>
      <c r="B65" s="17">
        <v>220.0</v>
      </c>
      <c r="C65" s="18"/>
      <c r="D65" s="19">
        <f t="shared" si="25"/>
        <v>0</v>
      </c>
      <c r="E65" s="20"/>
      <c r="F65" s="18"/>
      <c r="G65" s="19">
        <f t="shared" si="26"/>
        <v>0</v>
      </c>
      <c r="H65" s="20"/>
      <c r="I65" s="32"/>
      <c r="J65" s="32">
        <f t="shared" si="27"/>
        <v>0</v>
      </c>
      <c r="K65" s="19">
        <f t="shared" si="28"/>
        <v>0</v>
      </c>
      <c r="L65" s="21">
        <f t="shared" si="29"/>
        <v>0</v>
      </c>
      <c r="M65" s="20"/>
      <c r="N65" s="32"/>
      <c r="O65" s="32"/>
      <c r="P65" s="32">
        <f t="shared" si="30"/>
        <v>0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0.25" customHeight="1">
      <c r="A66" s="44" t="s">
        <v>68</v>
      </c>
      <c r="B66" s="17">
        <v>50.0</v>
      </c>
      <c r="C66" s="18"/>
      <c r="D66" s="19">
        <f t="shared" si="25"/>
        <v>0</v>
      </c>
      <c r="E66" s="20"/>
      <c r="F66" s="18"/>
      <c r="G66" s="19">
        <f t="shared" si="26"/>
        <v>0</v>
      </c>
      <c r="H66" s="20"/>
      <c r="I66" s="32"/>
      <c r="J66" s="32">
        <f t="shared" si="27"/>
        <v>0</v>
      </c>
      <c r="K66" s="19">
        <f t="shared" si="28"/>
        <v>0</v>
      </c>
      <c r="L66" s="21">
        <f t="shared" si="29"/>
        <v>0</v>
      </c>
      <c r="M66" s="20">
        <v>42.0</v>
      </c>
      <c r="N66" s="32"/>
      <c r="O66" s="32"/>
      <c r="P66" s="32">
        <f t="shared" si="30"/>
        <v>0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68</v>
      </c>
      <c r="B67" s="17">
        <v>25.0</v>
      </c>
      <c r="C67" s="18"/>
      <c r="D67" s="19">
        <f t="shared" si="25"/>
        <v>0</v>
      </c>
      <c r="E67" s="20"/>
      <c r="F67" s="18"/>
      <c r="G67" s="19">
        <f t="shared" si="26"/>
        <v>0</v>
      </c>
      <c r="H67" s="20"/>
      <c r="I67" s="32"/>
      <c r="J67" s="32">
        <f t="shared" si="27"/>
        <v>0</v>
      </c>
      <c r="K67" s="19">
        <f t="shared" si="28"/>
        <v>0</v>
      </c>
      <c r="L67" s="21">
        <f t="shared" si="29"/>
        <v>0</v>
      </c>
      <c r="M67" s="20">
        <v>20.0</v>
      </c>
      <c r="N67" s="32"/>
      <c r="O67" s="32"/>
      <c r="P67" s="32">
        <f t="shared" si="30"/>
        <v>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69</v>
      </c>
      <c r="B68" s="17">
        <v>115.0</v>
      </c>
      <c r="C68" s="26">
        <v>3.0</v>
      </c>
      <c r="D68" s="19">
        <f t="shared" si="25"/>
        <v>345</v>
      </c>
      <c r="E68" s="20">
        <v>110.0</v>
      </c>
      <c r="F68" s="18"/>
      <c r="G68" s="19">
        <f t="shared" si="26"/>
        <v>0</v>
      </c>
      <c r="H68" s="20">
        <v>105.0</v>
      </c>
      <c r="I68" s="32"/>
      <c r="J68" s="32">
        <f t="shared" si="27"/>
        <v>0</v>
      </c>
      <c r="K68" s="19">
        <f t="shared" si="28"/>
        <v>345</v>
      </c>
      <c r="L68" s="21">
        <f t="shared" si="29"/>
        <v>3</v>
      </c>
      <c r="M68" s="20">
        <v>85.0</v>
      </c>
      <c r="N68" s="32"/>
      <c r="O68" s="32"/>
      <c r="P68" s="32">
        <f t="shared" si="30"/>
        <v>90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69</v>
      </c>
      <c r="B69" s="17">
        <v>20.0</v>
      </c>
      <c r="C69" s="18"/>
      <c r="D69" s="19">
        <f t="shared" si="25"/>
        <v>0</v>
      </c>
      <c r="E69" s="20">
        <v>20.0</v>
      </c>
      <c r="F69" s="18"/>
      <c r="G69" s="19">
        <f t="shared" si="26"/>
        <v>0</v>
      </c>
      <c r="H69" s="20">
        <v>20.0</v>
      </c>
      <c r="I69" s="32"/>
      <c r="J69" s="32">
        <f t="shared" si="27"/>
        <v>0</v>
      </c>
      <c r="K69" s="19">
        <f t="shared" si="28"/>
        <v>0</v>
      </c>
      <c r="L69" s="21">
        <f t="shared" si="29"/>
        <v>0</v>
      </c>
      <c r="M69" s="20">
        <v>15.0</v>
      </c>
      <c r="N69" s="32"/>
      <c r="O69" s="32"/>
      <c r="P69" s="32">
        <f t="shared" si="30"/>
        <v>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70</v>
      </c>
      <c r="B70" s="42">
        <v>230.0</v>
      </c>
      <c r="C70" s="43"/>
      <c r="D70" s="32">
        <f t="shared" si="25"/>
        <v>0</v>
      </c>
      <c r="E70" s="51"/>
      <c r="F70" s="43"/>
      <c r="G70" s="32">
        <f t="shared" si="26"/>
        <v>0</v>
      </c>
      <c r="H70" s="51"/>
      <c r="I70" s="32"/>
      <c r="J70" s="32">
        <f t="shared" si="27"/>
        <v>0</v>
      </c>
      <c r="K70" s="19">
        <f t="shared" si="28"/>
        <v>0</v>
      </c>
      <c r="L70" s="21">
        <f t="shared" si="29"/>
        <v>0</v>
      </c>
      <c r="M70" s="73"/>
      <c r="N70" s="32"/>
      <c r="O70" s="32"/>
      <c r="P70" s="32">
        <f t="shared" si="30"/>
        <v>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1.75" customHeight="1">
      <c r="A71" s="74"/>
      <c r="B71" s="75"/>
      <c r="C71" s="70" t="s">
        <v>26</v>
      </c>
      <c r="D71" s="70">
        <f>SUM(D60:D70)</f>
        <v>945</v>
      </c>
      <c r="E71" s="70"/>
      <c r="F71" s="70" t="s">
        <v>26</v>
      </c>
      <c r="G71" s="70">
        <f>SUM(G60:G70)</f>
        <v>0</v>
      </c>
      <c r="H71" s="71"/>
      <c r="I71" s="71" t="s">
        <v>26</v>
      </c>
      <c r="J71" s="70">
        <f>SUM(J60:J70)</f>
        <v>0</v>
      </c>
      <c r="K71" s="123">
        <f t="shared" si="28"/>
        <v>945</v>
      </c>
      <c r="L71" s="123"/>
      <c r="M71" s="71" t="s">
        <v>26</v>
      </c>
      <c r="N71" s="70"/>
      <c r="O71" s="70"/>
      <c r="P71" s="70">
        <f>SUM(P60:P70)</f>
        <v>215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7.0" customHeight="1">
      <c r="A72" s="76" t="s">
        <v>71</v>
      </c>
      <c r="B72" s="8" t="s">
        <v>2</v>
      </c>
      <c r="C72" s="9" t="s">
        <v>3</v>
      </c>
      <c r="D72" s="10" t="s">
        <v>4</v>
      </c>
      <c r="E72" s="8" t="s">
        <v>5</v>
      </c>
      <c r="F72" s="9" t="s">
        <v>3</v>
      </c>
      <c r="G72" s="9" t="s">
        <v>4</v>
      </c>
      <c r="H72" s="46" t="s">
        <v>6</v>
      </c>
      <c r="I72" s="11" t="s">
        <v>3</v>
      </c>
      <c r="J72" s="11" t="s">
        <v>7</v>
      </c>
      <c r="K72" s="116" t="s">
        <v>96</v>
      </c>
      <c r="L72" s="12" t="s">
        <v>8</v>
      </c>
      <c r="M72" s="8" t="s">
        <v>9</v>
      </c>
      <c r="N72" s="10" t="s">
        <v>10</v>
      </c>
      <c r="O72" s="10" t="s">
        <v>11</v>
      </c>
      <c r="P72" s="9" t="s">
        <v>12</v>
      </c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0.25" customHeight="1">
      <c r="A73" s="77" t="s">
        <v>72</v>
      </c>
      <c r="B73" s="42">
        <v>475.0</v>
      </c>
      <c r="C73" s="43"/>
      <c r="D73" s="32">
        <f t="shared" ref="D73:D76" si="31">B73*C73</f>
        <v>0</v>
      </c>
      <c r="E73" s="20">
        <v>450.0</v>
      </c>
      <c r="F73" s="43"/>
      <c r="G73" s="32">
        <f t="shared" ref="G73:G76" si="32">E73*F73</f>
        <v>0</v>
      </c>
      <c r="H73" s="20">
        <v>430.0</v>
      </c>
      <c r="I73" s="32"/>
      <c r="J73" s="32">
        <f t="shared" ref="J73:J76" si="33">H73*I73</f>
        <v>0</v>
      </c>
      <c r="K73" s="19">
        <f t="shared" ref="K73:K77" si="34">D73+G73+J73</f>
        <v>0</v>
      </c>
      <c r="L73" s="21">
        <f t="shared" ref="L73:L76" si="35">C73+F73+I73</f>
        <v>0</v>
      </c>
      <c r="M73" s="20">
        <v>350.0</v>
      </c>
      <c r="N73" s="19">
        <v>42.0</v>
      </c>
      <c r="O73" s="19">
        <v>35.0</v>
      </c>
      <c r="P73" s="19">
        <f t="shared" ref="P73:P76" si="36">((B73-M73)*C73)+((E73-M73)*F73)+((H73-M73)*I73)</f>
        <v>0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0.25" customHeight="1">
      <c r="A74" s="49" t="s">
        <v>73</v>
      </c>
      <c r="B74" s="17">
        <v>800.0</v>
      </c>
      <c r="C74" s="18"/>
      <c r="D74" s="19">
        <f t="shared" si="31"/>
        <v>0</v>
      </c>
      <c r="E74" s="20">
        <v>750.0</v>
      </c>
      <c r="F74" s="26">
        <v>2.0</v>
      </c>
      <c r="G74" s="19">
        <f t="shared" si="32"/>
        <v>1500</v>
      </c>
      <c r="H74" s="20">
        <v>700.0</v>
      </c>
      <c r="I74" s="19"/>
      <c r="J74" s="19">
        <f t="shared" si="33"/>
        <v>0</v>
      </c>
      <c r="K74" s="19">
        <f t="shared" si="34"/>
        <v>1500</v>
      </c>
      <c r="L74" s="21">
        <f t="shared" si="35"/>
        <v>2</v>
      </c>
      <c r="M74" s="20">
        <v>550.0</v>
      </c>
      <c r="N74" s="19">
        <v>66.0</v>
      </c>
      <c r="O74" s="19">
        <v>55.0</v>
      </c>
      <c r="P74" s="19">
        <f t="shared" si="36"/>
        <v>400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22" t="s">
        <v>74</v>
      </c>
      <c r="B75" s="17">
        <v>375.0</v>
      </c>
      <c r="C75" s="18"/>
      <c r="D75" s="19">
        <f t="shared" si="31"/>
        <v>0</v>
      </c>
      <c r="E75" s="20">
        <v>350.0</v>
      </c>
      <c r="F75" s="18"/>
      <c r="G75" s="19">
        <f t="shared" si="32"/>
        <v>0</v>
      </c>
      <c r="H75" s="20">
        <v>325.0</v>
      </c>
      <c r="I75" s="19"/>
      <c r="J75" s="19">
        <f t="shared" si="33"/>
        <v>0</v>
      </c>
      <c r="K75" s="19">
        <f t="shared" si="34"/>
        <v>0</v>
      </c>
      <c r="L75" s="21">
        <f t="shared" si="35"/>
        <v>0</v>
      </c>
      <c r="M75" s="20">
        <v>250.0</v>
      </c>
      <c r="N75" s="19">
        <v>30.0</v>
      </c>
      <c r="O75" s="19">
        <v>25.0</v>
      </c>
      <c r="P75" s="19">
        <f t="shared" si="36"/>
        <v>0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22" t="s">
        <v>75</v>
      </c>
      <c r="B76" s="17">
        <v>950.0</v>
      </c>
      <c r="C76" s="18"/>
      <c r="D76" s="19">
        <f t="shared" si="31"/>
        <v>0</v>
      </c>
      <c r="E76" s="20">
        <v>900.0</v>
      </c>
      <c r="F76" s="18"/>
      <c r="G76" s="19">
        <f t="shared" si="32"/>
        <v>0</v>
      </c>
      <c r="H76" s="20">
        <v>800.0</v>
      </c>
      <c r="I76" s="19"/>
      <c r="J76" s="19">
        <f t="shared" si="33"/>
        <v>0</v>
      </c>
      <c r="K76" s="19">
        <f t="shared" si="34"/>
        <v>0</v>
      </c>
      <c r="L76" s="21">
        <f t="shared" si="35"/>
        <v>0</v>
      </c>
      <c r="M76" s="20">
        <v>750.0</v>
      </c>
      <c r="N76" s="19">
        <v>90.0</v>
      </c>
      <c r="O76" s="19">
        <v>75.0</v>
      </c>
      <c r="P76" s="19">
        <f t="shared" si="36"/>
        <v>0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0.25" customHeight="1">
      <c r="A77" s="44"/>
      <c r="B77" s="78"/>
      <c r="C77" s="70" t="s">
        <v>26</v>
      </c>
      <c r="D77" s="70">
        <f>SUM(D73:D76)</f>
        <v>0</v>
      </c>
      <c r="E77" s="70"/>
      <c r="F77" s="70" t="s">
        <v>26</v>
      </c>
      <c r="G77" s="70">
        <f>SUM(G73:G76)</f>
        <v>1500</v>
      </c>
      <c r="H77" s="71"/>
      <c r="I77" s="71" t="s">
        <v>26</v>
      </c>
      <c r="J77" s="70">
        <f>SUM(J73:J76)</f>
        <v>0</v>
      </c>
      <c r="K77" s="123">
        <f t="shared" si="34"/>
        <v>1500</v>
      </c>
      <c r="L77" s="123"/>
      <c r="M77" s="71" t="s">
        <v>26</v>
      </c>
      <c r="N77" s="70"/>
      <c r="O77" s="70"/>
      <c r="P77" s="70">
        <f>SUM(P73:P76)</f>
        <v>400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7.0" customHeight="1">
      <c r="A78" s="124" t="s">
        <v>98</v>
      </c>
      <c r="B78" s="8" t="s">
        <v>2</v>
      </c>
      <c r="C78" s="9" t="s">
        <v>3</v>
      </c>
      <c r="D78" s="10" t="s">
        <v>4</v>
      </c>
      <c r="E78" s="8" t="s">
        <v>5</v>
      </c>
      <c r="F78" s="9" t="s">
        <v>3</v>
      </c>
      <c r="G78" s="9" t="s">
        <v>4</v>
      </c>
      <c r="H78" s="46" t="s">
        <v>6</v>
      </c>
      <c r="I78" s="11" t="s">
        <v>3</v>
      </c>
      <c r="J78" s="11" t="s">
        <v>7</v>
      </c>
      <c r="K78" s="116" t="s">
        <v>96</v>
      </c>
      <c r="L78" s="12" t="s">
        <v>8</v>
      </c>
      <c r="M78" s="8" t="s">
        <v>9</v>
      </c>
      <c r="N78" s="10" t="s">
        <v>10</v>
      </c>
      <c r="O78" s="10" t="s">
        <v>11</v>
      </c>
      <c r="P78" s="9" t="s">
        <v>12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0.25" customHeight="1">
      <c r="A79" s="125" t="s">
        <v>99</v>
      </c>
      <c r="B79" s="126">
        <v>100.0</v>
      </c>
      <c r="C79" s="26"/>
      <c r="D79" s="19">
        <f t="shared" ref="D79:D89" si="37">B79*C79</f>
        <v>0</v>
      </c>
      <c r="E79" s="127"/>
      <c r="F79" s="18"/>
      <c r="G79" s="19"/>
      <c r="H79" s="127"/>
      <c r="I79" s="19"/>
      <c r="J79" s="19"/>
      <c r="K79" s="19">
        <f t="shared" ref="K79:K90" si="38">D79+G79+J79</f>
        <v>0</v>
      </c>
      <c r="L79" s="21">
        <f t="shared" ref="L79:L89" si="39">C79+F79+I79</f>
        <v>0</v>
      </c>
      <c r="M79" s="128">
        <v>90.0</v>
      </c>
      <c r="N79" s="19"/>
      <c r="O79" s="19"/>
      <c r="P79" s="19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0.25" customHeight="1">
      <c r="A80" s="129" t="s">
        <v>100</v>
      </c>
      <c r="B80" s="130">
        <v>800.0</v>
      </c>
      <c r="C80" s="18"/>
      <c r="D80" s="19">
        <f t="shared" si="37"/>
        <v>0</v>
      </c>
      <c r="E80" s="127"/>
      <c r="F80" s="18"/>
      <c r="G80" s="19"/>
      <c r="H80" s="127"/>
      <c r="I80" s="19"/>
      <c r="J80" s="19"/>
      <c r="K80" s="19">
        <f t="shared" si="38"/>
        <v>0</v>
      </c>
      <c r="L80" s="21">
        <f t="shared" si="39"/>
        <v>0</v>
      </c>
      <c r="M80" s="128">
        <v>700.0</v>
      </c>
      <c r="N80" s="19"/>
      <c r="O80" s="19"/>
      <c r="P80" s="19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131" t="s">
        <v>101</v>
      </c>
      <c r="B81" s="130">
        <v>1750.0</v>
      </c>
      <c r="C81" s="18"/>
      <c r="D81" s="19">
        <f t="shared" si="37"/>
        <v>0</v>
      </c>
      <c r="E81" s="127"/>
      <c r="F81" s="18"/>
      <c r="G81" s="19"/>
      <c r="H81" s="127"/>
      <c r="I81" s="19"/>
      <c r="J81" s="19"/>
      <c r="K81" s="19">
        <f t="shared" si="38"/>
        <v>0</v>
      </c>
      <c r="L81" s="21">
        <f t="shared" si="39"/>
        <v>0</v>
      </c>
      <c r="M81" s="128">
        <v>1500.0</v>
      </c>
      <c r="N81" s="19"/>
      <c r="O81" s="19"/>
      <c r="P81" s="19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131" t="s">
        <v>46</v>
      </c>
      <c r="B82" s="130">
        <v>100.0</v>
      </c>
      <c r="C82" s="18"/>
      <c r="D82" s="19">
        <f t="shared" si="37"/>
        <v>0</v>
      </c>
      <c r="E82" s="127"/>
      <c r="F82" s="18"/>
      <c r="G82" s="19"/>
      <c r="H82" s="127"/>
      <c r="I82" s="19"/>
      <c r="J82" s="19"/>
      <c r="K82" s="19">
        <f t="shared" si="38"/>
        <v>0</v>
      </c>
      <c r="L82" s="21">
        <f t="shared" si="39"/>
        <v>0</v>
      </c>
      <c r="M82" s="128">
        <v>90.0</v>
      </c>
      <c r="N82" s="19"/>
      <c r="O82" s="19"/>
      <c r="P82" s="19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131" t="s">
        <v>48</v>
      </c>
      <c r="B83" s="130">
        <v>250.0</v>
      </c>
      <c r="C83" s="26"/>
      <c r="D83" s="19">
        <f t="shared" si="37"/>
        <v>0</v>
      </c>
      <c r="E83" s="127"/>
      <c r="F83" s="18"/>
      <c r="G83" s="19"/>
      <c r="H83" s="127"/>
      <c r="I83" s="19"/>
      <c r="J83" s="19"/>
      <c r="K83" s="19">
        <f t="shared" si="38"/>
        <v>0</v>
      </c>
      <c r="L83" s="21">
        <f t="shared" si="39"/>
        <v>0</v>
      </c>
      <c r="M83" s="128">
        <v>200.0</v>
      </c>
      <c r="N83" s="19"/>
      <c r="O83" s="19"/>
      <c r="P83" s="19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0.25" customHeight="1">
      <c r="A84" s="131" t="s">
        <v>102</v>
      </c>
      <c r="B84" s="130">
        <v>100.0</v>
      </c>
      <c r="C84" s="18"/>
      <c r="D84" s="19">
        <f t="shared" si="37"/>
        <v>0</v>
      </c>
      <c r="E84" s="127"/>
      <c r="F84" s="18"/>
      <c r="G84" s="19"/>
      <c r="H84" s="127"/>
      <c r="I84" s="19"/>
      <c r="J84" s="19"/>
      <c r="K84" s="19">
        <f t="shared" si="38"/>
        <v>0</v>
      </c>
      <c r="L84" s="21">
        <f t="shared" si="39"/>
        <v>0</v>
      </c>
      <c r="M84" s="128">
        <v>90.0</v>
      </c>
      <c r="N84" s="19"/>
      <c r="O84" s="19"/>
      <c r="P84" s="19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131" t="s">
        <v>103</v>
      </c>
      <c r="B85" s="130">
        <v>1500.0</v>
      </c>
      <c r="C85" s="18"/>
      <c r="D85" s="19">
        <f t="shared" si="37"/>
        <v>0</v>
      </c>
      <c r="E85" s="127"/>
      <c r="F85" s="18"/>
      <c r="G85" s="19"/>
      <c r="H85" s="127"/>
      <c r="I85" s="19"/>
      <c r="J85" s="19"/>
      <c r="K85" s="19">
        <f t="shared" si="38"/>
        <v>0</v>
      </c>
      <c r="L85" s="21">
        <f t="shared" si="39"/>
        <v>0</v>
      </c>
      <c r="M85" s="128">
        <v>1300.0</v>
      </c>
      <c r="N85" s="19"/>
      <c r="O85" s="19"/>
      <c r="P85" s="19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131" t="s">
        <v>104</v>
      </c>
      <c r="B86" s="130">
        <v>400.0</v>
      </c>
      <c r="C86" s="18"/>
      <c r="D86" s="19">
        <f t="shared" si="37"/>
        <v>0</v>
      </c>
      <c r="E86" s="127"/>
      <c r="F86" s="18"/>
      <c r="G86" s="19"/>
      <c r="H86" s="127"/>
      <c r="I86" s="19"/>
      <c r="J86" s="19"/>
      <c r="K86" s="19">
        <f t="shared" si="38"/>
        <v>0</v>
      </c>
      <c r="L86" s="21">
        <f t="shared" si="39"/>
        <v>0</v>
      </c>
      <c r="M86" s="128">
        <v>350.0</v>
      </c>
      <c r="N86" s="19"/>
      <c r="O86" s="19"/>
      <c r="P86" s="1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31" t="s">
        <v>105</v>
      </c>
      <c r="B87" s="130">
        <v>700.0</v>
      </c>
      <c r="C87" s="18"/>
      <c r="D87" s="19">
        <f t="shared" si="37"/>
        <v>0</v>
      </c>
      <c r="E87" s="127"/>
      <c r="F87" s="18"/>
      <c r="G87" s="19"/>
      <c r="H87" s="127"/>
      <c r="I87" s="19"/>
      <c r="J87" s="19"/>
      <c r="K87" s="19">
        <f t="shared" si="38"/>
        <v>0</v>
      </c>
      <c r="L87" s="21">
        <f t="shared" si="39"/>
        <v>0</v>
      </c>
      <c r="M87" s="128">
        <v>600.0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31" t="s">
        <v>106</v>
      </c>
      <c r="B88" s="130">
        <v>150.0</v>
      </c>
      <c r="C88" s="18"/>
      <c r="D88" s="19">
        <f t="shared" si="37"/>
        <v>0</v>
      </c>
      <c r="E88" s="127"/>
      <c r="F88" s="18"/>
      <c r="G88" s="19"/>
      <c r="H88" s="127"/>
      <c r="I88" s="19"/>
      <c r="J88" s="19"/>
      <c r="K88" s="19">
        <f t="shared" si="38"/>
        <v>0</v>
      </c>
      <c r="L88" s="21">
        <f t="shared" si="39"/>
        <v>0</v>
      </c>
      <c r="M88" s="128">
        <v>130.0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107</v>
      </c>
      <c r="B89" s="130">
        <v>2100.0</v>
      </c>
      <c r="C89" s="18"/>
      <c r="D89" s="19">
        <f t="shared" si="37"/>
        <v>0</v>
      </c>
      <c r="E89" s="20"/>
      <c r="F89" s="18"/>
      <c r="G89" s="19"/>
      <c r="H89" s="20"/>
      <c r="I89" s="19"/>
      <c r="J89" s="19"/>
      <c r="K89" s="19">
        <f t="shared" si="38"/>
        <v>0</v>
      </c>
      <c r="L89" s="21">
        <f t="shared" si="39"/>
        <v>0</v>
      </c>
      <c r="M89" s="128">
        <v>1900.0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44"/>
      <c r="B90" s="78"/>
      <c r="C90" s="70" t="s">
        <v>26</v>
      </c>
      <c r="D90" s="70">
        <f>SUM(D79:D89)</f>
        <v>0</v>
      </c>
      <c r="E90" s="70"/>
      <c r="F90" s="70" t="s">
        <v>26</v>
      </c>
      <c r="G90" s="70">
        <f>SUM(G79:G89)</f>
        <v>0</v>
      </c>
      <c r="H90" s="71"/>
      <c r="I90" s="71" t="s">
        <v>26</v>
      </c>
      <c r="J90" s="70">
        <f>SUM(J79:J89)</f>
        <v>0</v>
      </c>
      <c r="K90" s="123">
        <f t="shared" si="38"/>
        <v>0</v>
      </c>
      <c r="L90" s="123"/>
      <c r="M90" s="71" t="s">
        <v>26</v>
      </c>
      <c r="N90" s="70"/>
      <c r="O90" s="70"/>
      <c r="P90" s="70">
        <f>SUM(P79:P89)</f>
        <v>0</v>
      </c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7.0" customHeight="1">
      <c r="A91" s="79" t="s">
        <v>76</v>
      </c>
      <c r="B91" s="8" t="s">
        <v>2</v>
      </c>
      <c r="C91" s="9" t="s">
        <v>3</v>
      </c>
      <c r="D91" s="10" t="s">
        <v>4</v>
      </c>
      <c r="E91" s="8" t="s">
        <v>5</v>
      </c>
      <c r="F91" s="9" t="s">
        <v>3</v>
      </c>
      <c r="G91" s="9" t="s">
        <v>4</v>
      </c>
      <c r="H91" s="46" t="s">
        <v>6</v>
      </c>
      <c r="I91" s="11" t="s">
        <v>3</v>
      </c>
      <c r="J91" s="11" t="s">
        <v>7</v>
      </c>
      <c r="K91" s="116" t="s">
        <v>96</v>
      </c>
      <c r="L91" s="12" t="s">
        <v>8</v>
      </c>
      <c r="M91" s="8" t="s">
        <v>9</v>
      </c>
      <c r="N91" s="10" t="s">
        <v>10</v>
      </c>
      <c r="O91" s="10" t="s">
        <v>11</v>
      </c>
      <c r="P91" s="9" t="s">
        <v>12</v>
      </c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44" t="s">
        <v>77</v>
      </c>
      <c r="B92" s="42">
        <v>45.0</v>
      </c>
      <c r="C92" s="80"/>
      <c r="D92" s="32">
        <f t="shared" ref="D92:D93" si="40">B92*C92</f>
        <v>0</v>
      </c>
      <c r="E92" s="20">
        <v>40.0</v>
      </c>
      <c r="F92" s="80"/>
      <c r="G92" s="32">
        <f t="shared" ref="G92:G93" si="41">E92*F92</f>
        <v>0</v>
      </c>
      <c r="H92" s="20">
        <v>25.0</v>
      </c>
      <c r="I92" s="81"/>
      <c r="J92" s="32">
        <f t="shared" ref="J92:J93" si="42">H92*I92</f>
        <v>0</v>
      </c>
      <c r="K92" s="19">
        <f t="shared" ref="K92:K94" si="43">D92+G92+J92</f>
        <v>0</v>
      </c>
      <c r="L92" s="21">
        <f t="shared" ref="L92:L93" si="44">C92+F92+I92</f>
        <v>0</v>
      </c>
      <c r="M92" s="20">
        <v>17.36</v>
      </c>
      <c r="N92" s="32">
        <v>2.08</v>
      </c>
      <c r="O92" s="32">
        <v>1.74</v>
      </c>
      <c r="P92" s="32">
        <f t="shared" ref="P92:P93" si="45">((B92-M92)*C92)+((E92-M92)*F92)+((H92-M92)*I92)</f>
        <v>0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0.25" customHeight="1">
      <c r="A93" s="44" t="s">
        <v>78</v>
      </c>
      <c r="B93" s="42">
        <v>25.0</v>
      </c>
      <c r="C93" s="80"/>
      <c r="D93" s="32">
        <f t="shared" si="40"/>
        <v>0</v>
      </c>
      <c r="E93" s="20">
        <v>15.0</v>
      </c>
      <c r="F93" s="80"/>
      <c r="G93" s="32">
        <f t="shared" si="41"/>
        <v>0</v>
      </c>
      <c r="H93" s="20">
        <v>20.0</v>
      </c>
      <c r="I93" s="81"/>
      <c r="J93" s="32">
        <f t="shared" si="42"/>
        <v>0</v>
      </c>
      <c r="K93" s="19">
        <f t="shared" si="43"/>
        <v>0</v>
      </c>
      <c r="L93" s="21">
        <f t="shared" si="44"/>
        <v>0</v>
      </c>
      <c r="M93" s="20">
        <v>10.08</v>
      </c>
      <c r="N93" s="32">
        <v>1.21</v>
      </c>
      <c r="O93" s="32">
        <v>1.01</v>
      </c>
      <c r="P93" s="32">
        <f t="shared" si="45"/>
        <v>0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44"/>
      <c r="B94" s="78"/>
      <c r="C94" s="70" t="s">
        <v>26</v>
      </c>
      <c r="D94" s="70">
        <f>SUM(D92+D93)</f>
        <v>0</v>
      </c>
      <c r="E94" s="70"/>
      <c r="F94" s="70" t="s">
        <v>26</v>
      </c>
      <c r="G94" s="70">
        <f>SUM(G92+G93)</f>
        <v>0</v>
      </c>
      <c r="H94" s="71"/>
      <c r="I94" s="71" t="s">
        <v>26</v>
      </c>
      <c r="J94" s="70">
        <f>SUM(J92+J93)</f>
        <v>0</v>
      </c>
      <c r="K94" s="123">
        <f t="shared" si="43"/>
        <v>0</v>
      </c>
      <c r="L94" s="123"/>
      <c r="M94" s="71" t="s">
        <v>26</v>
      </c>
      <c r="N94" s="70"/>
      <c r="O94" s="70"/>
      <c r="P94" s="70">
        <f>SUM(P92)</f>
        <v>0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7.0" customHeight="1">
      <c r="A95" s="79" t="s">
        <v>79</v>
      </c>
      <c r="B95" s="8" t="s">
        <v>2</v>
      </c>
      <c r="C95" s="9" t="s">
        <v>3</v>
      </c>
      <c r="D95" s="10" t="s">
        <v>4</v>
      </c>
      <c r="E95" s="8" t="s">
        <v>5</v>
      </c>
      <c r="F95" s="9" t="s">
        <v>3</v>
      </c>
      <c r="G95" s="9" t="s">
        <v>4</v>
      </c>
      <c r="H95" s="46" t="s">
        <v>6</v>
      </c>
      <c r="I95" s="11" t="s">
        <v>3</v>
      </c>
      <c r="J95" s="11" t="s">
        <v>7</v>
      </c>
      <c r="K95" s="116" t="s">
        <v>96</v>
      </c>
      <c r="L95" s="12" t="s">
        <v>8</v>
      </c>
      <c r="M95" s="8" t="s">
        <v>9</v>
      </c>
      <c r="N95" s="10" t="s">
        <v>10</v>
      </c>
      <c r="O95" s="10" t="s">
        <v>11</v>
      </c>
      <c r="P95" s="9" t="s">
        <v>12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44" t="s">
        <v>80</v>
      </c>
      <c r="B96" s="42">
        <v>550.0</v>
      </c>
      <c r="C96" s="82">
        <v>4.0</v>
      </c>
      <c r="D96" s="32">
        <f>B96*C96</f>
        <v>2200</v>
      </c>
      <c r="E96" s="20"/>
      <c r="F96" s="80"/>
      <c r="G96" s="32">
        <f>E96*F96</f>
        <v>0</v>
      </c>
      <c r="H96" s="20"/>
      <c r="I96" s="81"/>
      <c r="J96" s="32">
        <f>H96*I96</f>
        <v>0</v>
      </c>
      <c r="K96" s="19">
        <f t="shared" ref="K96:K97" si="46">D96+G96+J96</f>
        <v>2200</v>
      </c>
      <c r="L96" s="21">
        <f>C96+F96+I96</f>
        <v>4</v>
      </c>
      <c r="M96" s="20">
        <v>500.0</v>
      </c>
      <c r="N96" s="32"/>
      <c r="O96" s="32"/>
      <c r="P96" s="32">
        <f>((B96-M96)*C96)+((E96-M96)*F96)+((H96-M96)*I96)</f>
        <v>200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0.25" customHeight="1">
      <c r="A97" s="83"/>
      <c r="B97" s="84"/>
      <c r="C97" s="85" t="s">
        <v>81</v>
      </c>
      <c r="D97" s="86">
        <f>D17+D27+D36+D58+D71+D77+D94+D96+D90</f>
        <v>30795</v>
      </c>
      <c r="E97" s="87"/>
      <c r="F97" s="85" t="s">
        <v>81</v>
      </c>
      <c r="G97" s="86">
        <f>G17+G27+G36+G58+G71+G77+G94+G96+G90</f>
        <v>1500</v>
      </c>
      <c r="H97" s="87"/>
      <c r="I97" s="85" t="s">
        <v>81</v>
      </c>
      <c r="J97" s="86">
        <f>J17+J27+J36+J58+J71+J77+J94+J96</f>
        <v>7900</v>
      </c>
      <c r="K97" s="118">
        <f t="shared" si="46"/>
        <v>40195</v>
      </c>
      <c r="L97" s="119"/>
      <c r="M97" s="85" t="s">
        <v>81</v>
      </c>
      <c r="N97" s="86"/>
      <c r="O97" s="86"/>
      <c r="P97" s="86">
        <f>P17+P27+P36+P58+P71+P77+P94+P96</f>
        <v>21945</v>
      </c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</row>
    <row r="98" ht="20.25" customHeight="1">
      <c r="A98" s="3"/>
      <c r="B98" s="89"/>
      <c r="C98" s="90" t="s">
        <v>82</v>
      </c>
      <c r="E98" s="91">
        <f>K97</f>
        <v>40195</v>
      </c>
      <c r="G98" s="92"/>
      <c r="H98" s="93"/>
      <c r="I98" s="92"/>
      <c r="J98" s="132"/>
      <c r="K98" s="132"/>
      <c r="L98" s="132"/>
      <c r="M98" s="132"/>
      <c r="N98" s="133" t="s">
        <v>83</v>
      </c>
      <c r="P98" s="93">
        <f>P97</f>
        <v>21945</v>
      </c>
      <c r="Q98" s="9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15.75" customHeight="1">
      <c r="B99" s="95" t="s">
        <v>84</v>
      </c>
      <c r="I99" s="95"/>
      <c r="J99" s="95"/>
      <c r="K99" s="92"/>
      <c r="L99" s="92"/>
      <c r="M99" s="95"/>
      <c r="R99" s="3"/>
      <c r="S99" s="3"/>
      <c r="T99" s="3"/>
      <c r="U99" s="2"/>
      <c r="V99" s="2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15.75" customHeight="1">
      <c r="A100" s="96"/>
      <c r="B100" s="97" t="s">
        <v>85</v>
      </c>
      <c r="C100" s="98"/>
      <c r="D100" s="99" t="s">
        <v>86</v>
      </c>
      <c r="E100" s="100"/>
      <c r="F100" s="100"/>
      <c r="G100" s="99" t="s">
        <v>87</v>
      </c>
      <c r="H100" s="98"/>
      <c r="I100" s="101"/>
      <c r="J100" s="101"/>
      <c r="K100" s="92"/>
      <c r="L100" s="92"/>
      <c r="M100" s="99" t="s">
        <v>88</v>
      </c>
      <c r="N100" s="98"/>
      <c r="O100" s="99" t="s">
        <v>87</v>
      </c>
      <c r="P100" s="98"/>
      <c r="Q100" s="101"/>
      <c r="R100" s="3"/>
      <c r="S100" s="3"/>
      <c r="T100" s="3"/>
      <c r="U100" s="2"/>
      <c r="V100" s="2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15.75" customHeight="1">
      <c r="A101" s="102"/>
      <c r="B101" s="103">
        <v>1000.0</v>
      </c>
      <c r="C101" s="98"/>
      <c r="D101" s="104">
        <v>11.0</v>
      </c>
      <c r="E101" s="100"/>
      <c r="F101" s="100"/>
      <c r="G101" s="105">
        <f>D101*B101</f>
        <v>11000</v>
      </c>
      <c r="H101" s="98"/>
      <c r="I101" s="106"/>
      <c r="J101" s="2"/>
      <c r="K101" s="92"/>
      <c r="L101" s="92"/>
      <c r="M101" s="134">
        <v>6389.0</v>
      </c>
      <c r="N101" s="98"/>
      <c r="O101" s="107">
        <v>3740.0</v>
      </c>
      <c r="P101" s="98"/>
      <c r="Q101" s="135"/>
      <c r="R101" s="3"/>
      <c r="S101" s="3"/>
      <c r="T101" s="3"/>
      <c r="U101" s="2"/>
      <c r="V101" s="2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15.75" customHeight="1">
      <c r="A102" s="102"/>
      <c r="B102" s="103">
        <v>500.0</v>
      </c>
      <c r="C102" s="98"/>
      <c r="D102" s="104">
        <v>3.0</v>
      </c>
      <c r="E102" s="100"/>
      <c r="F102" s="100"/>
      <c r="G102" s="105">
        <f>B102*D102</f>
        <v>1500</v>
      </c>
      <c r="H102" s="98"/>
      <c r="I102" s="106"/>
      <c r="J102" s="2"/>
      <c r="K102" s="92"/>
      <c r="L102" s="92"/>
      <c r="M102" s="134">
        <v>6039.0</v>
      </c>
      <c r="N102" s="98"/>
      <c r="O102" s="107">
        <v>1650.0</v>
      </c>
      <c r="P102" s="98"/>
      <c r="Q102" s="135"/>
      <c r="R102" s="3"/>
      <c r="S102" s="3"/>
      <c r="T102" s="3"/>
      <c r="U102" s="2"/>
      <c r="V102" s="2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15.75" customHeight="1">
      <c r="A103" s="102"/>
      <c r="B103" s="103">
        <v>200.0</v>
      </c>
      <c r="C103" s="98"/>
      <c r="D103" s="108"/>
      <c r="E103" s="100"/>
      <c r="F103" s="100"/>
      <c r="G103" s="105">
        <f>D103*B103</f>
        <v>0</v>
      </c>
      <c r="H103" s="98"/>
      <c r="I103" s="106"/>
      <c r="J103" s="2"/>
      <c r="K103" s="92"/>
      <c r="L103" s="92"/>
      <c r="M103" s="134">
        <v>4095.0</v>
      </c>
      <c r="N103" s="98"/>
      <c r="O103" s="107">
        <v>3300.0</v>
      </c>
      <c r="P103" s="98"/>
      <c r="Q103" s="135"/>
      <c r="R103" s="3"/>
      <c r="S103" s="3"/>
      <c r="T103" s="3"/>
      <c r="U103" s="2"/>
      <c r="V103" s="2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15.75" customHeight="1">
      <c r="A104" s="102"/>
      <c r="B104" s="103">
        <v>100.0</v>
      </c>
      <c r="C104" s="98"/>
      <c r="D104" s="104">
        <v>19.0</v>
      </c>
      <c r="E104" s="100"/>
      <c r="F104" s="100"/>
      <c r="G104" s="105">
        <f>B104*D104</f>
        <v>1900</v>
      </c>
      <c r="H104" s="98"/>
      <c r="I104" s="106"/>
      <c r="J104" s="2"/>
      <c r="K104" s="92"/>
      <c r="L104" s="92"/>
      <c r="M104" s="134">
        <v>6138.0</v>
      </c>
      <c r="N104" s="98"/>
      <c r="O104" s="107">
        <v>2000.0</v>
      </c>
      <c r="P104" s="98"/>
      <c r="Q104" s="135"/>
      <c r="R104" s="3"/>
      <c r="S104" s="3"/>
      <c r="T104" s="3"/>
      <c r="U104" s="2"/>
      <c r="V104" s="2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A105" s="102"/>
      <c r="B105" s="103">
        <v>50.0</v>
      </c>
      <c r="C105" s="98"/>
      <c r="D105" s="104"/>
      <c r="E105" s="100"/>
      <c r="F105" s="100"/>
      <c r="G105" s="105">
        <f>D105*B105</f>
        <v>0</v>
      </c>
      <c r="H105" s="98"/>
      <c r="I105" s="106"/>
      <c r="J105" s="2"/>
      <c r="K105" s="92"/>
      <c r="L105" s="92"/>
      <c r="M105" s="134">
        <v>7725.0</v>
      </c>
      <c r="N105" s="98"/>
      <c r="O105" s="107">
        <v>2000.0</v>
      </c>
      <c r="P105" s="98"/>
      <c r="Q105" s="135"/>
      <c r="R105" s="3"/>
      <c r="S105" s="3"/>
      <c r="T105" s="3"/>
      <c r="U105" s="2"/>
      <c r="V105" s="2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102"/>
      <c r="B106" s="103">
        <v>20.0</v>
      </c>
      <c r="C106" s="98"/>
      <c r="D106" s="104">
        <v>36.0</v>
      </c>
      <c r="E106" s="100"/>
      <c r="F106" s="100"/>
      <c r="G106" s="105">
        <f>B106*D106</f>
        <v>720</v>
      </c>
      <c r="H106" s="98"/>
      <c r="I106" s="106"/>
      <c r="J106" s="2"/>
      <c r="K106" s="92"/>
      <c r="L106" s="92"/>
      <c r="M106" s="134">
        <v>441.0</v>
      </c>
      <c r="N106" s="98"/>
      <c r="O106" s="107">
        <v>1500.0</v>
      </c>
      <c r="P106" s="98"/>
      <c r="Q106" s="135"/>
      <c r="R106" s="3"/>
      <c r="S106" s="3"/>
      <c r="T106" s="3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96"/>
      <c r="B107" s="97" t="s">
        <v>89</v>
      </c>
      <c r="C107" s="98"/>
      <c r="D107" s="99" t="s">
        <v>86</v>
      </c>
      <c r="E107" s="100"/>
      <c r="F107" s="100"/>
      <c r="G107" s="99" t="s">
        <v>87</v>
      </c>
      <c r="H107" s="98"/>
      <c r="I107" s="109"/>
      <c r="J107" s="92"/>
      <c r="K107" s="92"/>
      <c r="L107" s="92"/>
      <c r="M107" s="107">
        <v>1689.0</v>
      </c>
      <c r="N107" s="98"/>
      <c r="O107" s="107">
        <v>1780.0</v>
      </c>
      <c r="P107" s="98"/>
      <c r="Q107" s="135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102"/>
      <c r="B108" s="103">
        <v>20.0</v>
      </c>
      <c r="C108" s="98"/>
      <c r="D108" s="104">
        <v>15.0</v>
      </c>
      <c r="E108" s="100"/>
      <c r="F108" s="100"/>
      <c r="G108" s="105">
        <f>D108*B108</f>
        <v>300</v>
      </c>
      <c r="H108" s="98"/>
      <c r="I108" s="106"/>
      <c r="J108" s="2"/>
      <c r="K108" s="92"/>
      <c r="L108" s="92"/>
      <c r="M108" s="134">
        <v>8040.0</v>
      </c>
      <c r="N108" s="98"/>
      <c r="O108" s="107">
        <v>550.0</v>
      </c>
      <c r="P108" s="98"/>
      <c r="Q108" s="13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102"/>
      <c r="B109" s="103">
        <v>10.0</v>
      </c>
      <c r="C109" s="98"/>
      <c r="D109" s="108"/>
      <c r="E109" s="100"/>
      <c r="F109" s="100"/>
      <c r="G109" s="105">
        <f>B109*D109</f>
        <v>0</v>
      </c>
      <c r="H109" s="98"/>
      <c r="I109" s="106"/>
      <c r="J109" s="2"/>
      <c r="K109" s="92"/>
      <c r="L109" s="92"/>
      <c r="M109" s="134">
        <v>7581.0</v>
      </c>
      <c r="N109" s="98"/>
      <c r="O109" s="107">
        <v>1480.0</v>
      </c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5.0</v>
      </c>
      <c r="C110" s="98"/>
      <c r="D110" s="104">
        <v>3.0</v>
      </c>
      <c r="E110" s="100"/>
      <c r="F110" s="100"/>
      <c r="G110" s="105">
        <f>D110*B110</f>
        <v>15</v>
      </c>
      <c r="H110" s="98"/>
      <c r="I110" s="106"/>
      <c r="J110" s="2"/>
      <c r="K110" s="92"/>
      <c r="L110" s="92"/>
      <c r="M110" s="134">
        <v>4035.0</v>
      </c>
      <c r="N110" s="98"/>
      <c r="O110" s="107">
        <v>550.0</v>
      </c>
      <c r="P110" s="98"/>
      <c r="Q110" s="92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>
        <v>1.0</v>
      </c>
      <c r="C111" s="98"/>
      <c r="D111" s="104">
        <v>10.0</v>
      </c>
      <c r="E111" s="100"/>
      <c r="F111" s="100"/>
      <c r="G111" s="105">
        <f>B111*D111</f>
        <v>10</v>
      </c>
      <c r="H111" s="98"/>
      <c r="I111" s="106"/>
      <c r="J111" s="2"/>
      <c r="K111" s="92"/>
      <c r="L111" s="92"/>
      <c r="M111" s="103"/>
      <c r="N111" s="98"/>
      <c r="O111" s="105"/>
      <c r="P111" s="98"/>
      <c r="Q111" s="92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20.25" customHeight="1">
      <c r="A112" s="3"/>
      <c r="B112" s="110"/>
      <c r="C112" s="111"/>
      <c r="D112" s="111"/>
      <c r="E112" s="112" t="s">
        <v>90</v>
      </c>
      <c r="F112" s="98"/>
      <c r="G112" s="113">
        <f>SUM(G101:G111)</f>
        <v>15445</v>
      </c>
      <c r="H112" s="98"/>
      <c r="I112" s="111"/>
      <c r="J112" s="111"/>
      <c r="K112" s="92"/>
      <c r="L112" s="92"/>
      <c r="M112" s="111" t="s">
        <v>26</v>
      </c>
      <c r="O112" s="113">
        <f>SUM(O101:O111)</f>
        <v>18550</v>
      </c>
      <c r="P112" s="98"/>
      <c r="Q112" s="136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7.25" customHeight="1">
      <c r="A113" s="3"/>
      <c r="B113" s="110"/>
      <c r="C113" s="111"/>
      <c r="D113" s="111"/>
      <c r="E113" s="112" t="s">
        <v>91</v>
      </c>
      <c r="F113" s="98"/>
      <c r="G113" s="113">
        <f>O112</f>
        <v>18550</v>
      </c>
      <c r="H113" s="98"/>
      <c r="K113" s="92"/>
      <c r="L113" s="92"/>
      <c r="N113" s="3"/>
      <c r="O113" s="3"/>
      <c r="P113" s="3"/>
      <c r="Q113" s="3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20.25" customHeight="1">
      <c r="A114" s="3"/>
      <c r="B114" s="110"/>
      <c r="C114" s="111"/>
      <c r="D114" s="111"/>
      <c r="E114" s="112" t="s">
        <v>92</v>
      </c>
      <c r="F114" s="98"/>
      <c r="G114" s="114">
        <v>9750.0</v>
      </c>
      <c r="H114" s="98"/>
      <c r="K114" s="92"/>
      <c r="L114" s="92"/>
      <c r="N114" s="3"/>
      <c r="O114" s="3"/>
      <c r="P114" s="3"/>
      <c r="Q114" s="3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20.25" customHeight="1">
      <c r="A115" s="3"/>
      <c r="B115" s="110"/>
      <c r="C115" s="111"/>
      <c r="D115" s="111"/>
      <c r="E115" s="112" t="s">
        <v>93</v>
      </c>
      <c r="F115" s="98"/>
      <c r="G115" s="114"/>
      <c r="H115" s="98"/>
      <c r="K115" s="92"/>
      <c r="L115" s="92"/>
      <c r="N115" s="3"/>
      <c r="O115" s="3"/>
      <c r="P115" s="3"/>
      <c r="Q115" s="3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20.25" customHeight="1">
      <c r="A116" s="102"/>
      <c r="B116" s="102"/>
      <c r="C116" s="111"/>
      <c r="D116" s="111"/>
      <c r="E116" s="112" t="s">
        <v>94</v>
      </c>
      <c r="F116" s="98"/>
      <c r="G116" s="113">
        <v>0.0</v>
      </c>
      <c r="H116" s="98"/>
      <c r="K116" s="92"/>
      <c r="L116" s="92"/>
      <c r="N116" s="3"/>
      <c r="O116" s="3"/>
      <c r="P116" s="3"/>
      <c r="Q116" s="3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20.25" customHeight="1">
      <c r="A117" s="102"/>
      <c r="B117" s="102"/>
      <c r="C117" s="111"/>
      <c r="D117" s="111"/>
      <c r="E117" s="112" t="s">
        <v>95</v>
      </c>
      <c r="F117" s="98"/>
      <c r="G117" s="113">
        <v>0.0</v>
      </c>
      <c r="H117" s="98"/>
      <c r="I117" s="3"/>
      <c r="J117" s="3"/>
      <c r="K117" s="92"/>
      <c r="L117" s="92"/>
      <c r="M117" s="3"/>
      <c r="N117" s="3"/>
      <c r="O117" s="3"/>
      <c r="P117" s="3"/>
      <c r="Q117" s="3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8.75" customHeight="1">
      <c r="A118" s="102"/>
      <c r="B118" s="102"/>
      <c r="C118" s="111"/>
      <c r="D118" s="111"/>
      <c r="E118" s="112" t="s">
        <v>26</v>
      </c>
      <c r="F118" s="98"/>
      <c r="G118" s="113">
        <f>SUM(G112:G117)</f>
        <v>43745</v>
      </c>
      <c r="H118" s="98"/>
      <c r="I118" s="3"/>
      <c r="J118" s="3"/>
      <c r="K118" s="92"/>
      <c r="L118" s="92"/>
      <c r="M118" s="3"/>
      <c r="N118" s="3"/>
      <c r="O118" s="3"/>
      <c r="P118" s="3"/>
      <c r="Q118" s="3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2"/>
      <c r="C119" s="102"/>
      <c r="D119" s="102"/>
      <c r="E119" s="102"/>
      <c r="F119" s="102"/>
      <c r="G119" s="102"/>
      <c r="H119" s="10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2"/>
      <c r="C120" s="102"/>
      <c r="D120" s="102"/>
      <c r="E120" s="102"/>
      <c r="F120" s="102"/>
      <c r="G120" s="102"/>
      <c r="H120" s="10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2"/>
      <c r="C121" s="102"/>
      <c r="D121" s="102"/>
      <c r="E121" s="102"/>
      <c r="F121" s="102"/>
      <c r="G121" s="102"/>
      <c r="H121" s="10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2"/>
      <c r="C122" s="102"/>
      <c r="D122" s="102"/>
      <c r="E122" s="102"/>
      <c r="F122" s="102"/>
      <c r="G122" s="102"/>
      <c r="H122" s="10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3"/>
      <c r="B123" s="2"/>
      <c r="C123" s="2"/>
      <c r="D123" s="2"/>
      <c r="E123" s="2"/>
      <c r="F123" s="2"/>
      <c r="G123" s="2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3"/>
      <c r="B124" s="2"/>
      <c r="C124" s="2"/>
      <c r="D124" s="2"/>
      <c r="E124" s="2"/>
      <c r="F124" s="2"/>
      <c r="G124" s="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3"/>
      <c r="B125" s="2"/>
      <c r="C125" s="2"/>
      <c r="D125" s="2"/>
      <c r="E125" s="2"/>
      <c r="F125" s="2"/>
      <c r="G125" s="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3"/>
      <c r="B126" s="2"/>
      <c r="C126" s="2"/>
      <c r="D126" s="2"/>
      <c r="E126" s="2"/>
      <c r="F126" s="2"/>
      <c r="G126" s="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3"/>
      <c r="B127" s="2"/>
      <c r="C127" s="2"/>
      <c r="D127" s="2"/>
      <c r="E127" s="2"/>
      <c r="F127" s="2"/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3"/>
      <c r="B128" s="2"/>
      <c r="C128" s="2"/>
      <c r="D128" s="2"/>
      <c r="E128" s="2"/>
      <c r="F128" s="2"/>
      <c r="G128" s="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3"/>
      <c r="B129" s="2"/>
      <c r="C129" s="2"/>
      <c r="D129" s="2"/>
      <c r="E129" s="2"/>
      <c r="F129" s="2"/>
      <c r="G129" s="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3"/>
      <c r="B130" s="2"/>
      <c r="C130" s="2"/>
      <c r="D130" s="2"/>
      <c r="E130" s="2"/>
      <c r="F130" s="2"/>
      <c r="G130" s="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3"/>
      <c r="B131" s="2"/>
      <c r="C131" s="2"/>
      <c r="D131" s="2"/>
      <c r="E131" s="2"/>
      <c r="F131" s="2"/>
      <c r="G131" s="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19">
        <f t="shared" ref="S131:S134" si="47">E142*H142</f>
        <v>0</v>
      </c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3"/>
      <c r="B132" s="2"/>
      <c r="C132" s="2"/>
      <c r="D132" s="2"/>
      <c r="E132" s="2"/>
      <c r="F132" s="2"/>
      <c r="G132" s="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19">
        <f t="shared" si="47"/>
        <v>0</v>
      </c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3"/>
      <c r="B133" s="2"/>
      <c r="C133" s="2"/>
      <c r="D133" s="2"/>
      <c r="E133" s="2"/>
      <c r="F133" s="2"/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19">
        <f t="shared" si="47"/>
        <v>0</v>
      </c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5.75" customHeight="1">
      <c r="A134" s="3"/>
      <c r="B134" s="2"/>
      <c r="C134" s="2"/>
      <c r="D134" s="2"/>
      <c r="E134" s="2"/>
      <c r="F134" s="2"/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19">
        <f t="shared" si="47"/>
        <v>0</v>
      </c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15.75" customHeight="1">
      <c r="A135" s="3"/>
      <c r="B135" s="2"/>
      <c r="C135" s="2"/>
      <c r="D135" s="2"/>
      <c r="E135" s="2"/>
      <c r="F135" s="2"/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15.75" customHeight="1">
      <c r="A136" s="3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5.75" customHeight="1">
      <c r="A137" s="3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3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3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3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3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3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3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15"/>
    </row>
    <row r="336" ht="15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15"/>
    </row>
    <row r="337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</row>
    <row r="338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</row>
    <row r="339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</row>
    <row r="340" ht="15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</row>
    <row r="341" ht="15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</row>
    <row r="342" ht="15.7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</row>
    <row r="343" ht="15.7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</sheetData>
  <mergeCells count="81">
    <mergeCell ref="M106:N106"/>
    <mergeCell ref="M107:N107"/>
    <mergeCell ref="M103:N103"/>
    <mergeCell ref="O103:P103"/>
    <mergeCell ref="M104:N104"/>
    <mergeCell ref="O104:P104"/>
    <mergeCell ref="M105:N105"/>
    <mergeCell ref="O105:P105"/>
    <mergeCell ref="O106:P106"/>
    <mergeCell ref="O107:P107"/>
    <mergeCell ref="B107:C107"/>
    <mergeCell ref="D107:F107"/>
    <mergeCell ref="G107:H107"/>
    <mergeCell ref="D108:F108"/>
    <mergeCell ref="G108:H108"/>
    <mergeCell ref="M108:N108"/>
    <mergeCell ref="O108:P108"/>
    <mergeCell ref="M110:N110"/>
    <mergeCell ref="O110:P110"/>
    <mergeCell ref="M111:N111"/>
    <mergeCell ref="O111:P111"/>
    <mergeCell ref="M112:N112"/>
    <mergeCell ref="O112:P112"/>
    <mergeCell ref="B108:C108"/>
    <mergeCell ref="B109:C109"/>
    <mergeCell ref="D109:F109"/>
    <mergeCell ref="G109:H109"/>
    <mergeCell ref="M109:N109"/>
    <mergeCell ref="O109:P109"/>
    <mergeCell ref="B110:C110"/>
    <mergeCell ref="B111:C111"/>
    <mergeCell ref="D111:F111"/>
    <mergeCell ref="G111:H111"/>
    <mergeCell ref="E112:F112"/>
    <mergeCell ref="G112:H112"/>
    <mergeCell ref="E113:F113"/>
    <mergeCell ref="G113:H113"/>
    <mergeCell ref="E117:F117"/>
    <mergeCell ref="E118:F118"/>
    <mergeCell ref="E114:F114"/>
    <mergeCell ref="G114:H114"/>
    <mergeCell ref="E115:F115"/>
    <mergeCell ref="G115:H115"/>
    <mergeCell ref="E116:F116"/>
    <mergeCell ref="G116:H116"/>
    <mergeCell ref="G117:H117"/>
    <mergeCell ref="G118:H118"/>
    <mergeCell ref="C98:D98"/>
    <mergeCell ref="E98:F98"/>
    <mergeCell ref="N98:O98"/>
    <mergeCell ref="B99:H99"/>
    <mergeCell ref="B100:C100"/>
    <mergeCell ref="D100:F100"/>
    <mergeCell ref="G100:H100"/>
    <mergeCell ref="D103:F103"/>
    <mergeCell ref="G103:H103"/>
    <mergeCell ref="M99:Q99"/>
    <mergeCell ref="M100:N100"/>
    <mergeCell ref="O100:P100"/>
    <mergeCell ref="M101:N101"/>
    <mergeCell ref="O101:P101"/>
    <mergeCell ref="M102:N102"/>
    <mergeCell ref="O102:P102"/>
    <mergeCell ref="B101:C101"/>
    <mergeCell ref="D101:F101"/>
    <mergeCell ref="G101:H101"/>
    <mergeCell ref="B102:C102"/>
    <mergeCell ref="D102:F102"/>
    <mergeCell ref="G102:H102"/>
    <mergeCell ref="B103:C103"/>
    <mergeCell ref="D106:F106"/>
    <mergeCell ref="G106:H106"/>
    <mergeCell ref="B104:C104"/>
    <mergeCell ref="D104:F104"/>
    <mergeCell ref="G104:H104"/>
    <mergeCell ref="B105:C105"/>
    <mergeCell ref="D105:F105"/>
    <mergeCell ref="G105:H105"/>
    <mergeCell ref="B106:C106"/>
    <mergeCell ref="D110:F110"/>
    <mergeCell ref="G110:H1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45415.0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18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18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>
        <v>4.0</v>
      </c>
      <c r="D9" s="19">
        <f t="shared" si="1"/>
        <v>1920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1920</v>
      </c>
      <c r="L9" s="21">
        <f t="shared" si="5"/>
        <v>4</v>
      </c>
      <c r="M9" s="20">
        <v>360.0</v>
      </c>
      <c r="N9" s="19">
        <v>43.2</v>
      </c>
      <c r="O9" s="19">
        <v>36.0</v>
      </c>
      <c r="P9" s="19">
        <f t="shared" si="6"/>
        <v>480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18"/>
      <c r="D10" s="19">
        <f t="shared" si="1"/>
        <v>0</v>
      </c>
      <c r="E10" s="20">
        <v>1400.0</v>
      </c>
      <c r="F10" s="19"/>
      <c r="G10" s="19">
        <f t="shared" si="2"/>
        <v>0</v>
      </c>
      <c r="H10" s="20">
        <v>1375.0</v>
      </c>
      <c r="I10" s="19"/>
      <c r="J10" s="19">
        <f t="shared" si="3"/>
        <v>0</v>
      </c>
      <c r="K10" s="19">
        <f t="shared" si="4"/>
        <v>0</v>
      </c>
      <c r="L10" s="21">
        <f t="shared" si="5"/>
        <v>0</v>
      </c>
      <c r="M10" s="20">
        <v>1125.0</v>
      </c>
      <c r="N10" s="19">
        <v>135.0</v>
      </c>
      <c r="O10" s="19">
        <v>112.5</v>
      </c>
      <c r="P10" s="19">
        <f t="shared" si="6"/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>
        <v>1.0</v>
      </c>
      <c r="D12" s="19">
        <f t="shared" si="1"/>
        <v>1440</v>
      </c>
      <c r="E12" s="20">
        <v>1400.0</v>
      </c>
      <c r="F12" s="19"/>
      <c r="G12" s="19">
        <f t="shared" si="2"/>
        <v>0</v>
      </c>
      <c r="H12" s="20">
        <v>1375.0</v>
      </c>
      <c r="I12" s="19"/>
      <c r="J12" s="19">
        <f t="shared" si="3"/>
        <v>0</v>
      </c>
      <c r="K12" s="19">
        <f t="shared" si="4"/>
        <v>1440</v>
      </c>
      <c r="L12" s="21">
        <f t="shared" si="5"/>
        <v>1</v>
      </c>
      <c r="M12" s="20">
        <v>1125.0</v>
      </c>
      <c r="N12" s="19">
        <v>135.0</v>
      </c>
      <c r="O12" s="19">
        <v>112.5</v>
      </c>
      <c r="P12" s="19">
        <f t="shared" si="6"/>
        <v>315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/>
      <c r="D13" s="19">
        <f t="shared" si="1"/>
        <v>0</v>
      </c>
      <c r="E13" s="20">
        <v>440.0</v>
      </c>
      <c r="F13" s="19"/>
      <c r="G13" s="19">
        <f t="shared" si="2"/>
        <v>0</v>
      </c>
      <c r="H13" s="20">
        <v>425.0</v>
      </c>
      <c r="I13" s="19"/>
      <c r="J13" s="19">
        <f t="shared" si="3"/>
        <v>0</v>
      </c>
      <c r="K13" s="19">
        <f t="shared" si="4"/>
        <v>0</v>
      </c>
      <c r="L13" s="21">
        <f t="shared" si="5"/>
        <v>0</v>
      </c>
      <c r="M13" s="20">
        <v>360.0</v>
      </c>
      <c r="N13" s="19">
        <v>43.2</v>
      </c>
      <c r="O13" s="19">
        <v>36.0</v>
      </c>
      <c r="P13" s="19">
        <f t="shared" si="6"/>
        <v>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>
        <v>1.0</v>
      </c>
      <c r="D14" s="19">
        <f t="shared" si="1"/>
        <v>500</v>
      </c>
      <c r="E14" s="20">
        <v>480.0</v>
      </c>
      <c r="F14" s="19"/>
      <c r="G14" s="19">
        <f t="shared" si="2"/>
        <v>0</v>
      </c>
      <c r="H14" s="20">
        <v>450.0</v>
      </c>
      <c r="I14" s="19"/>
      <c r="J14" s="19">
        <f t="shared" si="3"/>
        <v>0</v>
      </c>
      <c r="K14" s="19">
        <f t="shared" si="4"/>
        <v>500</v>
      </c>
      <c r="L14" s="21">
        <f t="shared" si="5"/>
        <v>1</v>
      </c>
      <c r="M14" s="20">
        <v>360.0</v>
      </c>
      <c r="N14" s="19">
        <v>43.2</v>
      </c>
      <c r="O14" s="19">
        <v>36.0</v>
      </c>
      <c r="P14" s="19">
        <f t="shared" si="6"/>
        <v>140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/>
      <c r="D15" s="19">
        <f t="shared" si="1"/>
        <v>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0</v>
      </c>
      <c r="L15" s="21">
        <f t="shared" si="5"/>
        <v>0</v>
      </c>
      <c r="M15" s="20">
        <v>200.0</v>
      </c>
      <c r="N15" s="19">
        <v>24.0</v>
      </c>
      <c r="O15" s="19">
        <v>20.0</v>
      </c>
      <c r="P15" s="19">
        <f t="shared" si="6"/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>
        <v>1.0</v>
      </c>
      <c r="D16" s="19">
        <f t="shared" si="1"/>
        <v>1650</v>
      </c>
      <c r="E16" s="20">
        <v>1600.0</v>
      </c>
      <c r="F16" s="19"/>
      <c r="G16" s="19">
        <f t="shared" si="2"/>
        <v>0</v>
      </c>
      <c r="H16" s="20">
        <v>1500.0</v>
      </c>
      <c r="I16" s="19"/>
      <c r="J16" s="19">
        <f t="shared" si="3"/>
        <v>0</v>
      </c>
      <c r="K16" s="19">
        <f t="shared" si="4"/>
        <v>1650</v>
      </c>
      <c r="L16" s="21">
        <f t="shared" si="5"/>
        <v>1</v>
      </c>
      <c r="M16" s="20">
        <v>1125.0</v>
      </c>
      <c r="N16" s="19">
        <v>135.0</v>
      </c>
      <c r="O16" s="19">
        <v>112.5</v>
      </c>
      <c r="P16" s="32">
        <f t="shared" si="6"/>
        <v>525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5510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0</v>
      </c>
      <c r="K17" s="118">
        <f t="shared" si="4"/>
        <v>5510</v>
      </c>
      <c r="L17" s="119"/>
      <c r="M17" s="35" t="s">
        <v>26</v>
      </c>
      <c r="N17" s="33"/>
      <c r="O17" s="33"/>
      <c r="P17" s="33">
        <f>SUM(P5:P16)</f>
        <v>1460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3"/>
      <c r="D19" s="32">
        <f t="shared" ref="D19:D26" si="7">B19*C19</f>
        <v>0</v>
      </c>
      <c r="E19" s="20">
        <v>350.0</v>
      </c>
      <c r="F19" s="43"/>
      <c r="G19" s="19">
        <f t="shared" ref="G19:G26" si="8">E19*F19</f>
        <v>0</v>
      </c>
      <c r="H19" s="20">
        <v>325.0</v>
      </c>
      <c r="I19" s="32"/>
      <c r="J19" s="32">
        <f t="shared" ref="J19:J26" si="9">H19*I19</f>
        <v>0</v>
      </c>
      <c r="K19" s="19">
        <f t="shared" ref="K19:K27" si="10">D19+G19+J19</f>
        <v>0</v>
      </c>
      <c r="L19" s="21">
        <f t="shared" ref="L19:L26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6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/>
      <c r="D20" s="19">
        <f t="shared" si="7"/>
        <v>0</v>
      </c>
      <c r="E20" s="20">
        <v>1700.0</v>
      </c>
      <c r="F20" s="18"/>
      <c r="G20" s="19">
        <f t="shared" si="8"/>
        <v>0</v>
      </c>
      <c r="H20" s="20">
        <v>1500.0</v>
      </c>
      <c r="I20" s="19"/>
      <c r="J20" s="19">
        <f t="shared" si="9"/>
        <v>0</v>
      </c>
      <c r="K20" s="19">
        <f t="shared" si="10"/>
        <v>0</v>
      </c>
      <c r="L20" s="21">
        <f t="shared" si="11"/>
        <v>0</v>
      </c>
      <c r="M20" s="20">
        <v>1200.0</v>
      </c>
      <c r="N20" s="19">
        <v>144.0</v>
      </c>
      <c r="O20" s="19">
        <v>120.0</v>
      </c>
      <c r="P20" s="19">
        <f t="shared" si="12"/>
        <v>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22" t="s">
        <v>30</v>
      </c>
      <c r="B21" s="17">
        <v>860.0</v>
      </c>
      <c r="C21" s="26"/>
      <c r="D21" s="19">
        <f t="shared" si="7"/>
        <v>0</v>
      </c>
      <c r="E21" s="20">
        <v>800.0</v>
      </c>
      <c r="F21" s="18"/>
      <c r="G21" s="19">
        <f t="shared" si="8"/>
        <v>0</v>
      </c>
      <c r="H21" s="20">
        <v>750.0</v>
      </c>
      <c r="I21" s="19"/>
      <c r="J21" s="19">
        <f t="shared" si="9"/>
        <v>0</v>
      </c>
      <c r="K21" s="19">
        <f t="shared" si="10"/>
        <v>0</v>
      </c>
      <c r="L21" s="21">
        <f t="shared" si="11"/>
        <v>0</v>
      </c>
      <c r="M21" s="20">
        <v>600.0</v>
      </c>
      <c r="N21" s="19">
        <v>72.0</v>
      </c>
      <c r="O21" s="19">
        <v>60.0</v>
      </c>
      <c r="P21" s="19">
        <f t="shared" si="12"/>
        <v>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31</v>
      </c>
      <c r="B22" s="17">
        <v>2800.0</v>
      </c>
      <c r="C22" s="18"/>
      <c r="D22" s="19">
        <f t="shared" si="7"/>
        <v>0</v>
      </c>
      <c r="E22" s="20"/>
      <c r="F22" s="18"/>
      <c r="G22" s="19">
        <f t="shared" si="8"/>
        <v>0</v>
      </c>
      <c r="H22" s="20"/>
      <c r="I22" s="19"/>
      <c r="J22" s="19">
        <f t="shared" si="9"/>
        <v>0</v>
      </c>
      <c r="K22" s="19">
        <f t="shared" si="10"/>
        <v>0</v>
      </c>
      <c r="L22" s="21">
        <f t="shared" si="11"/>
        <v>0</v>
      </c>
      <c r="M22" s="20">
        <v>800.0</v>
      </c>
      <c r="N22" s="19">
        <v>96.0</v>
      </c>
      <c r="O22" s="19">
        <v>80.0</v>
      </c>
      <c r="P22" s="19">
        <f t="shared" si="12"/>
        <v>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32</v>
      </c>
      <c r="B23" s="17">
        <v>2000.0</v>
      </c>
      <c r="C23" s="18"/>
      <c r="D23" s="19">
        <f t="shared" si="7"/>
        <v>0</v>
      </c>
      <c r="E23" s="20">
        <v>1800.0</v>
      </c>
      <c r="F23" s="18"/>
      <c r="G23" s="19">
        <f t="shared" si="8"/>
        <v>0</v>
      </c>
      <c r="H23" s="20">
        <v>1500.0</v>
      </c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/>
      <c r="O23" s="19"/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33</v>
      </c>
      <c r="B24" s="17">
        <v>1500.0</v>
      </c>
      <c r="C24" s="26"/>
      <c r="D24" s="19">
        <f t="shared" si="7"/>
        <v>0</v>
      </c>
      <c r="E24" s="20">
        <v>1400.0</v>
      </c>
      <c r="F24" s="18"/>
      <c r="G24" s="19">
        <f t="shared" si="8"/>
        <v>0</v>
      </c>
      <c r="H24" s="20">
        <v>1300.0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1000.0</v>
      </c>
      <c r="C25" s="18"/>
      <c r="D25" s="19">
        <f t="shared" si="7"/>
        <v>0</v>
      </c>
      <c r="E25" s="20">
        <v>980.0</v>
      </c>
      <c r="F25" s="18"/>
      <c r="G25" s="19">
        <f t="shared" si="8"/>
        <v>0</v>
      </c>
      <c r="H25" s="20">
        <v>950.0</v>
      </c>
      <c r="I25" s="19"/>
      <c r="J25" s="19">
        <f t="shared" si="9"/>
        <v>0</v>
      </c>
      <c r="K25" s="19">
        <f t="shared" si="10"/>
        <v>0</v>
      </c>
      <c r="L25" s="21">
        <f t="shared" si="11"/>
        <v>0</v>
      </c>
      <c r="M25" s="20">
        <v>800.0</v>
      </c>
      <c r="N25" s="19"/>
      <c r="O25" s="19"/>
      <c r="P25" s="19">
        <f t="shared" si="12"/>
        <v>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44" t="s">
        <v>34</v>
      </c>
      <c r="B26" s="17">
        <v>1500.0</v>
      </c>
      <c r="C26" s="18"/>
      <c r="D26" s="19">
        <f t="shared" si="7"/>
        <v>0</v>
      </c>
      <c r="E26" s="20"/>
      <c r="F26" s="18"/>
      <c r="G26" s="19">
        <f t="shared" si="8"/>
        <v>0</v>
      </c>
      <c r="H26" s="20"/>
      <c r="I26" s="32"/>
      <c r="J26" s="32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8.75" customHeight="1">
      <c r="A27" s="3"/>
      <c r="B27" s="33"/>
      <c r="C27" s="33" t="s">
        <v>26</v>
      </c>
      <c r="D27" s="33">
        <f>SUM(D19:D26)</f>
        <v>0</v>
      </c>
      <c r="E27" s="33"/>
      <c r="F27" s="33" t="s">
        <v>26</v>
      </c>
      <c r="G27" s="34">
        <f>SUM(G19:G26)</f>
        <v>0</v>
      </c>
      <c r="H27" s="35"/>
      <c r="I27" s="35" t="s">
        <v>26</v>
      </c>
      <c r="J27" s="33">
        <f>SUM(J19:J26)</f>
        <v>0</v>
      </c>
      <c r="K27" s="118">
        <f t="shared" si="10"/>
        <v>0</v>
      </c>
      <c r="L27" s="119"/>
      <c r="M27" s="35" t="s">
        <v>26</v>
      </c>
      <c r="N27" s="33"/>
      <c r="O27" s="33"/>
      <c r="P27" s="33">
        <f>SUM(P19:P26)</f>
        <v>0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27.0" customHeight="1">
      <c r="A28" s="45" t="s">
        <v>35</v>
      </c>
      <c r="B28" s="8" t="s">
        <v>2</v>
      </c>
      <c r="C28" s="9" t="s">
        <v>3</v>
      </c>
      <c r="D28" s="10" t="s">
        <v>4</v>
      </c>
      <c r="E28" s="8" t="s">
        <v>5</v>
      </c>
      <c r="F28" s="9" t="s">
        <v>3</v>
      </c>
      <c r="G28" s="9" t="s">
        <v>4</v>
      </c>
      <c r="H28" s="46" t="s">
        <v>6</v>
      </c>
      <c r="I28" s="11" t="s">
        <v>3</v>
      </c>
      <c r="J28" s="11" t="s">
        <v>7</v>
      </c>
      <c r="K28" s="116" t="s">
        <v>96</v>
      </c>
      <c r="L28" s="12" t="s">
        <v>8</v>
      </c>
      <c r="M28" s="8" t="s">
        <v>9</v>
      </c>
      <c r="N28" s="10" t="s">
        <v>10</v>
      </c>
      <c r="O28" s="10" t="s">
        <v>11</v>
      </c>
      <c r="P28" s="9" t="s">
        <v>12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0.25" customHeight="1">
      <c r="A29" s="16" t="s">
        <v>36</v>
      </c>
      <c r="B29" s="17">
        <v>1450.0</v>
      </c>
      <c r="C29" s="26">
        <v>2.0</v>
      </c>
      <c r="D29" s="19">
        <f t="shared" ref="D29:D36" si="13">B29*C29</f>
        <v>2900</v>
      </c>
      <c r="E29" s="20">
        <v>1400.0</v>
      </c>
      <c r="F29" s="18"/>
      <c r="G29" s="19">
        <f t="shared" ref="G29:G36" si="14">E29*F29</f>
        <v>0</v>
      </c>
      <c r="H29" s="20">
        <v>1300.0</v>
      </c>
      <c r="I29" s="19"/>
      <c r="J29" s="19">
        <f t="shared" ref="J29:J36" si="15">H29*I29</f>
        <v>0</v>
      </c>
      <c r="K29" s="19">
        <f t="shared" ref="K29:K37" si="16">D29+G29+J29</f>
        <v>2900</v>
      </c>
      <c r="L29" s="21">
        <f t="shared" ref="L29:L36" si="17">C29+F29+I29</f>
        <v>2</v>
      </c>
      <c r="M29" s="20">
        <v>1000.0</v>
      </c>
      <c r="N29" s="19">
        <v>120.0</v>
      </c>
      <c r="O29" s="19">
        <v>100.0</v>
      </c>
      <c r="P29" s="19">
        <f t="shared" ref="P29:P36" si="18">((B29-M29)*C29)+((E29-M29)*F29)+((H29-M29)*I29)</f>
        <v>900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21" t="s">
        <v>97</v>
      </c>
      <c r="B30" s="68">
        <v>150.0</v>
      </c>
      <c r="C30" s="18"/>
      <c r="D30" s="19">
        <f t="shared" si="13"/>
        <v>0</v>
      </c>
      <c r="E30" s="122">
        <v>140.0</v>
      </c>
      <c r="F30" s="18"/>
      <c r="G30" s="19">
        <f t="shared" si="14"/>
        <v>0</v>
      </c>
      <c r="H30" s="122">
        <v>135.0</v>
      </c>
      <c r="I30" s="19"/>
      <c r="J30" s="19">
        <f t="shared" si="15"/>
        <v>0</v>
      </c>
      <c r="K30" s="19">
        <f t="shared" si="16"/>
        <v>0</v>
      </c>
      <c r="L30" s="21">
        <f t="shared" si="17"/>
        <v>0</v>
      </c>
      <c r="M30" s="122">
        <v>110.0</v>
      </c>
      <c r="N30" s="117">
        <v>12.0</v>
      </c>
      <c r="O30" s="117">
        <v>10.0</v>
      </c>
      <c r="P30" s="19">
        <f t="shared" si="18"/>
        <v>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108</v>
      </c>
      <c r="B31" s="68">
        <v>150.0</v>
      </c>
      <c r="C31" s="18"/>
      <c r="D31" s="19">
        <f t="shared" si="13"/>
        <v>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0</v>
      </c>
      <c r="L31" s="21">
        <f t="shared" si="17"/>
        <v>0</v>
      </c>
      <c r="M31" s="122">
        <v>100.0</v>
      </c>
      <c r="N31" s="117">
        <v>12.0</v>
      </c>
      <c r="O31" s="117">
        <v>10.0</v>
      </c>
      <c r="P31" s="19">
        <f t="shared" si="18"/>
        <v>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22" t="s">
        <v>37</v>
      </c>
      <c r="B32" s="17">
        <v>375.0</v>
      </c>
      <c r="C32" s="18"/>
      <c r="D32" s="19">
        <f t="shared" si="13"/>
        <v>0</v>
      </c>
      <c r="E32" s="20">
        <v>360.0</v>
      </c>
      <c r="F32" s="18"/>
      <c r="G32" s="19">
        <f t="shared" si="14"/>
        <v>0</v>
      </c>
      <c r="H32" s="20">
        <v>340.0</v>
      </c>
      <c r="I32" s="19"/>
      <c r="J32" s="19">
        <f t="shared" si="15"/>
        <v>0</v>
      </c>
      <c r="K32" s="19">
        <f t="shared" si="16"/>
        <v>0</v>
      </c>
      <c r="L32" s="21">
        <f t="shared" si="17"/>
        <v>0</v>
      </c>
      <c r="M32" s="20">
        <v>280.0</v>
      </c>
      <c r="N32" s="19">
        <v>33.6</v>
      </c>
      <c r="O32" s="19">
        <v>28.0</v>
      </c>
      <c r="P32" s="19">
        <f t="shared" si="18"/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47" t="s">
        <v>38</v>
      </c>
      <c r="B33" s="42">
        <v>430.0</v>
      </c>
      <c r="C33" s="48">
        <v>3.0</v>
      </c>
      <c r="D33" s="32">
        <f t="shared" si="13"/>
        <v>1290</v>
      </c>
      <c r="E33" s="20">
        <v>400.0</v>
      </c>
      <c r="F33" s="43"/>
      <c r="G33" s="32">
        <f t="shared" si="14"/>
        <v>0</v>
      </c>
      <c r="H33" s="20">
        <v>350.0</v>
      </c>
      <c r="I33" s="32"/>
      <c r="J33" s="32">
        <f t="shared" si="15"/>
        <v>0</v>
      </c>
      <c r="K33" s="19">
        <f t="shared" si="16"/>
        <v>1290</v>
      </c>
      <c r="L33" s="21">
        <f t="shared" si="17"/>
        <v>3</v>
      </c>
      <c r="M33" s="20">
        <v>260.0</v>
      </c>
      <c r="N33" s="19">
        <v>31.2</v>
      </c>
      <c r="O33" s="19">
        <v>26.0</v>
      </c>
      <c r="P33" s="19">
        <f t="shared" si="18"/>
        <v>510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49" t="s">
        <v>39</v>
      </c>
      <c r="B34" s="17">
        <v>450.0</v>
      </c>
      <c r="C34" s="26">
        <v>1.0</v>
      </c>
      <c r="D34" s="19">
        <f t="shared" si="13"/>
        <v>450</v>
      </c>
      <c r="E34" s="20">
        <v>430.0</v>
      </c>
      <c r="F34" s="18"/>
      <c r="G34" s="19">
        <f t="shared" si="14"/>
        <v>0</v>
      </c>
      <c r="H34" s="20">
        <v>400.0</v>
      </c>
      <c r="I34" s="19"/>
      <c r="J34" s="19">
        <f t="shared" si="15"/>
        <v>0</v>
      </c>
      <c r="K34" s="19">
        <f t="shared" si="16"/>
        <v>450</v>
      </c>
      <c r="L34" s="21">
        <f t="shared" si="17"/>
        <v>1</v>
      </c>
      <c r="M34" s="20">
        <v>330.0</v>
      </c>
      <c r="N34" s="19">
        <v>39.6</v>
      </c>
      <c r="O34" s="19">
        <v>33.0</v>
      </c>
      <c r="P34" s="19">
        <f t="shared" si="18"/>
        <v>120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9.5" customHeight="1">
      <c r="A35" s="50" t="s">
        <v>40</v>
      </c>
      <c r="B35" s="17">
        <v>450.0</v>
      </c>
      <c r="C35" s="26">
        <v>4.0</v>
      </c>
      <c r="D35" s="19">
        <f t="shared" si="13"/>
        <v>1800</v>
      </c>
      <c r="E35" s="20">
        <v>400.0</v>
      </c>
      <c r="F35" s="26">
        <v>2.0</v>
      </c>
      <c r="G35" s="19">
        <f t="shared" si="14"/>
        <v>800</v>
      </c>
      <c r="H35" s="20">
        <v>375.0</v>
      </c>
      <c r="I35" s="19"/>
      <c r="J35" s="19">
        <f t="shared" si="15"/>
        <v>0</v>
      </c>
      <c r="K35" s="19">
        <f t="shared" si="16"/>
        <v>2600</v>
      </c>
      <c r="L35" s="21">
        <f t="shared" si="17"/>
        <v>6</v>
      </c>
      <c r="M35" s="20">
        <v>280.0</v>
      </c>
      <c r="N35" s="19">
        <v>33.6</v>
      </c>
      <c r="O35" s="19">
        <v>28.0</v>
      </c>
      <c r="P35" s="32">
        <f t="shared" si="18"/>
        <v>920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9.5" customHeight="1">
      <c r="A36" s="31" t="s">
        <v>41</v>
      </c>
      <c r="B36" s="17">
        <v>220.0</v>
      </c>
      <c r="C36" s="18"/>
      <c r="D36" s="19">
        <f t="shared" si="13"/>
        <v>0</v>
      </c>
      <c r="E36" s="51"/>
      <c r="F36" s="18"/>
      <c r="G36" s="19">
        <f t="shared" si="14"/>
        <v>0</v>
      </c>
      <c r="H36" s="20"/>
      <c r="I36" s="19"/>
      <c r="J36" s="19">
        <f t="shared" si="15"/>
        <v>0</v>
      </c>
      <c r="K36" s="19">
        <f t="shared" si="16"/>
        <v>0</v>
      </c>
      <c r="L36" s="21">
        <f t="shared" si="17"/>
        <v>0</v>
      </c>
      <c r="M36" s="20">
        <v>120.0</v>
      </c>
      <c r="N36" s="19"/>
      <c r="O36" s="19"/>
      <c r="P36" s="32">
        <f t="shared" si="18"/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5.75" customHeight="1">
      <c r="A37" s="3"/>
      <c r="B37" s="33"/>
      <c r="C37" s="33" t="s">
        <v>26</v>
      </c>
      <c r="D37" s="33">
        <f>SUM(D29:D36)</f>
        <v>6440</v>
      </c>
      <c r="E37" s="33"/>
      <c r="F37" s="33" t="s">
        <v>26</v>
      </c>
      <c r="G37" s="34">
        <f>SUM(G29:G36)</f>
        <v>800</v>
      </c>
      <c r="H37" s="35"/>
      <c r="I37" s="35" t="s">
        <v>26</v>
      </c>
      <c r="J37" s="33">
        <f>SUM(J29:J36)</f>
        <v>0</v>
      </c>
      <c r="K37" s="118">
        <f t="shared" si="16"/>
        <v>7240</v>
      </c>
      <c r="L37" s="119"/>
      <c r="M37" s="35" t="s">
        <v>26</v>
      </c>
      <c r="N37" s="33"/>
      <c r="O37" s="33"/>
      <c r="P37" s="33">
        <f>SUM(P29:P36)</f>
        <v>2450</v>
      </c>
      <c r="Q37" s="3"/>
      <c r="R37" s="3"/>
      <c r="S37" s="3"/>
      <c r="T37" s="3"/>
      <c r="U37" s="2"/>
      <c r="V37" s="2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25.5" customHeight="1">
      <c r="A38" s="36" t="s">
        <v>42</v>
      </c>
      <c r="B38" s="8" t="s">
        <v>2</v>
      </c>
      <c r="C38" s="37" t="s">
        <v>3</v>
      </c>
      <c r="D38" s="38" t="s">
        <v>4</v>
      </c>
      <c r="E38" s="39" t="s">
        <v>5</v>
      </c>
      <c r="F38" s="37" t="s">
        <v>3</v>
      </c>
      <c r="G38" s="37" t="s">
        <v>4</v>
      </c>
      <c r="H38" s="40" t="s">
        <v>6</v>
      </c>
      <c r="I38" s="41" t="s">
        <v>3</v>
      </c>
      <c r="J38" s="41" t="s">
        <v>7</v>
      </c>
      <c r="K38" s="116" t="s">
        <v>96</v>
      </c>
      <c r="L38" s="12" t="s">
        <v>8</v>
      </c>
      <c r="M38" s="8" t="s">
        <v>9</v>
      </c>
      <c r="N38" s="10" t="s">
        <v>10</v>
      </c>
      <c r="O38" s="10" t="s">
        <v>11</v>
      </c>
      <c r="P38" s="41" t="s">
        <v>12</v>
      </c>
      <c r="Q38" s="3"/>
      <c r="R38" s="3"/>
      <c r="S38" s="3"/>
      <c r="T38" s="3"/>
      <c r="U38" s="2"/>
      <c r="V38" s="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20.25" customHeight="1">
      <c r="A39" s="22" t="s">
        <v>43</v>
      </c>
      <c r="B39" s="17">
        <v>250.0</v>
      </c>
      <c r="C39" s="18"/>
      <c r="D39" s="18">
        <f t="shared" ref="D39:D58" si="19">B39*C39</f>
        <v>0</v>
      </c>
      <c r="E39" s="20"/>
      <c r="F39" s="18"/>
      <c r="G39" s="18">
        <f t="shared" ref="G39:G58" si="20">E39*F39</f>
        <v>0</v>
      </c>
      <c r="H39" s="20"/>
      <c r="I39" s="19"/>
      <c r="J39" s="21">
        <f t="shared" ref="J39:J58" si="21">H39*I39</f>
        <v>0</v>
      </c>
      <c r="K39" s="19">
        <f t="shared" ref="K39:K59" si="22">D39+G39+J39</f>
        <v>0</v>
      </c>
      <c r="L39" s="21">
        <f t="shared" ref="L39:L58" si="23">C39+F39+I39</f>
        <v>0</v>
      </c>
      <c r="M39" s="20"/>
      <c r="N39" s="19"/>
      <c r="O39" s="19"/>
      <c r="P39" s="21">
        <f t="shared" ref="P39:P57" si="24">((B39-M39)*C39)+((E39-M39)*F39)+((H39-M39)*I39)</f>
        <v>0</v>
      </c>
      <c r="Q39" s="3"/>
      <c r="R39" s="3"/>
      <c r="S39" s="3"/>
      <c r="T39" s="3"/>
      <c r="U39" s="2"/>
      <c r="V39" s="2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20.25" customHeight="1">
      <c r="A40" s="44" t="s">
        <v>44</v>
      </c>
      <c r="B40" s="17">
        <v>250.0</v>
      </c>
      <c r="C40" s="18"/>
      <c r="D40" s="18">
        <f t="shared" si="19"/>
        <v>0</v>
      </c>
      <c r="E40" s="20"/>
      <c r="F40" s="18"/>
      <c r="G40" s="18">
        <f t="shared" si="20"/>
        <v>0</v>
      </c>
      <c r="H40" s="20"/>
      <c r="I40" s="32"/>
      <c r="J40" s="52">
        <f t="shared" si="21"/>
        <v>0</v>
      </c>
      <c r="K40" s="19">
        <f t="shared" si="22"/>
        <v>0</v>
      </c>
      <c r="L40" s="21">
        <f t="shared" si="23"/>
        <v>0</v>
      </c>
      <c r="M40" s="20"/>
      <c r="N40" s="19"/>
      <c r="O40" s="19"/>
      <c r="P40" s="52">
        <f t="shared" si="24"/>
        <v>0</v>
      </c>
      <c r="Q40" s="3"/>
      <c r="R40" s="3"/>
      <c r="S40" s="3"/>
      <c r="T40" s="3"/>
      <c r="U40" s="2"/>
      <c r="V40" s="2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20.25" customHeight="1">
      <c r="A41" s="53" t="s">
        <v>45</v>
      </c>
      <c r="B41" s="17">
        <v>50.0</v>
      </c>
      <c r="C41" s="26"/>
      <c r="D41" s="18">
        <f t="shared" si="19"/>
        <v>0</v>
      </c>
      <c r="E41" s="20">
        <v>35.0</v>
      </c>
      <c r="F41" s="18"/>
      <c r="G41" s="18">
        <f t="shared" si="20"/>
        <v>0</v>
      </c>
      <c r="H41" s="20"/>
      <c r="I41" s="19"/>
      <c r="J41" s="21">
        <f t="shared" si="21"/>
        <v>0</v>
      </c>
      <c r="K41" s="19">
        <f t="shared" si="22"/>
        <v>0</v>
      </c>
      <c r="L41" s="21">
        <f t="shared" si="23"/>
        <v>0</v>
      </c>
      <c r="M41" s="20"/>
      <c r="N41" s="19"/>
      <c r="O41" s="19"/>
      <c r="P41" s="21">
        <f t="shared" si="24"/>
        <v>0</v>
      </c>
      <c r="Q41" s="3"/>
      <c r="R41" s="3"/>
      <c r="S41" s="3"/>
      <c r="T41" s="3"/>
      <c r="U41" s="2"/>
      <c r="V41" s="2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20.25" customHeight="1">
      <c r="A42" s="22" t="s">
        <v>46</v>
      </c>
      <c r="B42" s="17">
        <v>150.0</v>
      </c>
      <c r="C42" s="26">
        <v>1.0</v>
      </c>
      <c r="D42" s="19">
        <f t="shared" si="19"/>
        <v>150</v>
      </c>
      <c r="E42" s="20">
        <v>120.0</v>
      </c>
      <c r="F42" s="18"/>
      <c r="G42" s="18">
        <f t="shared" si="20"/>
        <v>0</v>
      </c>
      <c r="H42" s="20">
        <v>75.0</v>
      </c>
      <c r="I42" s="19"/>
      <c r="J42" s="21">
        <f t="shared" si="21"/>
        <v>0</v>
      </c>
      <c r="K42" s="19">
        <f t="shared" si="22"/>
        <v>150</v>
      </c>
      <c r="L42" s="21">
        <f t="shared" si="23"/>
        <v>1</v>
      </c>
      <c r="M42" s="20"/>
      <c r="N42" s="19"/>
      <c r="O42" s="19"/>
      <c r="P42" s="19">
        <f t="shared" si="24"/>
        <v>150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0.25" customHeight="1">
      <c r="A43" s="22" t="s">
        <v>47</v>
      </c>
      <c r="B43" s="17">
        <v>800.0</v>
      </c>
      <c r="C43" s="18"/>
      <c r="D43" s="18">
        <f t="shared" si="19"/>
        <v>0</v>
      </c>
      <c r="E43" s="20">
        <v>750.0</v>
      </c>
      <c r="F43" s="18"/>
      <c r="G43" s="18">
        <f t="shared" si="20"/>
        <v>0</v>
      </c>
      <c r="H43" s="20">
        <v>700.0</v>
      </c>
      <c r="I43" s="19"/>
      <c r="J43" s="21">
        <f t="shared" si="21"/>
        <v>0</v>
      </c>
      <c r="K43" s="19">
        <f t="shared" si="22"/>
        <v>0</v>
      </c>
      <c r="L43" s="21">
        <f t="shared" si="23"/>
        <v>0</v>
      </c>
      <c r="M43" s="20"/>
      <c r="N43" s="19"/>
      <c r="O43" s="19"/>
      <c r="P43" s="19">
        <f t="shared" si="24"/>
        <v>0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54" t="s">
        <v>48</v>
      </c>
      <c r="B44" s="25">
        <v>190.0</v>
      </c>
      <c r="C44" s="55">
        <v>1.0</v>
      </c>
      <c r="D44" s="56">
        <f t="shared" si="19"/>
        <v>190</v>
      </c>
      <c r="E44" s="20">
        <v>175.0</v>
      </c>
      <c r="F44" s="57"/>
      <c r="G44" s="56">
        <f t="shared" si="20"/>
        <v>0</v>
      </c>
      <c r="H44" s="20">
        <v>150.0</v>
      </c>
      <c r="I44" s="28"/>
      <c r="J44" s="58">
        <f t="shared" si="21"/>
        <v>0</v>
      </c>
      <c r="K44" s="19">
        <f t="shared" si="22"/>
        <v>190</v>
      </c>
      <c r="L44" s="21">
        <f t="shared" si="23"/>
        <v>1</v>
      </c>
      <c r="M44" s="20">
        <v>117.0</v>
      </c>
      <c r="N44" s="27">
        <v>14.04</v>
      </c>
      <c r="O44" s="27">
        <v>11.7</v>
      </c>
      <c r="P44" s="19">
        <f t="shared" si="24"/>
        <v>73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20.25" customHeight="1">
      <c r="A45" s="59" t="s">
        <v>48</v>
      </c>
      <c r="B45" s="60">
        <v>180.0</v>
      </c>
      <c r="C45" s="61"/>
      <c r="D45" s="61">
        <f t="shared" si="19"/>
        <v>0</v>
      </c>
      <c r="E45" s="20">
        <v>165.0</v>
      </c>
      <c r="F45" s="62"/>
      <c r="G45" s="61">
        <f t="shared" si="20"/>
        <v>0</v>
      </c>
      <c r="H45" s="20">
        <v>140.0</v>
      </c>
      <c r="I45" s="27"/>
      <c r="J45" s="63">
        <f t="shared" si="21"/>
        <v>0</v>
      </c>
      <c r="K45" s="19">
        <f t="shared" si="22"/>
        <v>0</v>
      </c>
      <c r="L45" s="21">
        <f t="shared" si="23"/>
        <v>0</v>
      </c>
      <c r="M45" s="20">
        <v>110.0</v>
      </c>
      <c r="N45" s="27">
        <v>13.2</v>
      </c>
      <c r="O45" s="27">
        <v>11.0</v>
      </c>
      <c r="P45" s="32">
        <f t="shared" si="24"/>
        <v>0</v>
      </c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20.25" customHeight="1">
      <c r="A46" s="64" t="s">
        <v>49</v>
      </c>
      <c r="B46" s="17">
        <v>75.0</v>
      </c>
      <c r="C46" s="18"/>
      <c r="D46" s="18">
        <f t="shared" si="19"/>
        <v>0</v>
      </c>
      <c r="E46" s="20"/>
      <c r="F46" s="18"/>
      <c r="G46" s="18">
        <f t="shared" si="20"/>
        <v>0</v>
      </c>
      <c r="H46" s="20"/>
      <c r="I46" s="19"/>
      <c r="J46" s="21">
        <f t="shared" si="21"/>
        <v>0</v>
      </c>
      <c r="K46" s="19">
        <f t="shared" si="22"/>
        <v>0</v>
      </c>
      <c r="L46" s="21">
        <f t="shared" si="23"/>
        <v>0</v>
      </c>
      <c r="M46" s="20"/>
      <c r="N46" s="19"/>
      <c r="O46" s="19"/>
      <c r="P46" s="32">
        <f t="shared" si="24"/>
        <v>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49</v>
      </c>
      <c r="B47" s="17">
        <v>100.0</v>
      </c>
      <c r="C47" s="26"/>
      <c r="D47" s="18">
        <f t="shared" si="19"/>
        <v>0</v>
      </c>
      <c r="E47" s="20">
        <v>80.0</v>
      </c>
      <c r="F47" s="26"/>
      <c r="G47" s="18">
        <f t="shared" si="20"/>
        <v>0</v>
      </c>
      <c r="H47" s="20">
        <v>70.0</v>
      </c>
      <c r="I47" s="19"/>
      <c r="J47" s="21">
        <f t="shared" si="21"/>
        <v>0</v>
      </c>
      <c r="K47" s="19">
        <f t="shared" si="22"/>
        <v>0</v>
      </c>
      <c r="L47" s="21">
        <f t="shared" si="23"/>
        <v>0</v>
      </c>
      <c r="M47" s="20"/>
      <c r="N47" s="19"/>
      <c r="O47" s="19"/>
      <c r="P47" s="21">
        <f t="shared" si="24"/>
        <v>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22" t="s">
        <v>50</v>
      </c>
      <c r="B48" s="17">
        <v>600.0</v>
      </c>
      <c r="C48" s="26">
        <v>2.0</v>
      </c>
      <c r="D48" s="18">
        <f t="shared" si="19"/>
        <v>1200</v>
      </c>
      <c r="E48" s="20">
        <v>500.0</v>
      </c>
      <c r="F48" s="18"/>
      <c r="G48" s="18">
        <f t="shared" si="20"/>
        <v>0</v>
      </c>
      <c r="H48" s="20">
        <v>400.0</v>
      </c>
      <c r="I48" s="19"/>
      <c r="J48" s="21">
        <f t="shared" si="21"/>
        <v>0</v>
      </c>
      <c r="K48" s="19">
        <f t="shared" si="22"/>
        <v>1200</v>
      </c>
      <c r="L48" s="21">
        <f t="shared" si="23"/>
        <v>2</v>
      </c>
      <c r="M48" s="20"/>
      <c r="N48" s="19"/>
      <c r="O48" s="19"/>
      <c r="P48" s="21">
        <f t="shared" si="24"/>
        <v>1200</v>
      </c>
      <c r="Q48" s="3"/>
      <c r="R48" s="3"/>
      <c r="S48" s="3"/>
      <c r="T48" s="3"/>
      <c r="U48" s="2"/>
      <c r="V48" s="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20.25" customHeight="1">
      <c r="A49" s="22" t="s">
        <v>51</v>
      </c>
      <c r="B49" s="17">
        <v>150.0</v>
      </c>
      <c r="C49" s="26">
        <v>2.0</v>
      </c>
      <c r="D49" s="18">
        <f t="shared" si="19"/>
        <v>300</v>
      </c>
      <c r="E49" s="20">
        <v>125.0</v>
      </c>
      <c r="F49" s="18"/>
      <c r="G49" s="18">
        <f t="shared" si="20"/>
        <v>0</v>
      </c>
      <c r="H49" s="20">
        <v>100.0</v>
      </c>
      <c r="I49" s="19"/>
      <c r="J49" s="21">
        <f t="shared" si="21"/>
        <v>0</v>
      </c>
      <c r="K49" s="19">
        <f t="shared" si="22"/>
        <v>300</v>
      </c>
      <c r="L49" s="21">
        <f t="shared" si="23"/>
        <v>2</v>
      </c>
      <c r="M49" s="20"/>
      <c r="N49" s="19"/>
      <c r="O49" s="19"/>
      <c r="P49" s="21">
        <f t="shared" si="24"/>
        <v>300</v>
      </c>
      <c r="Q49" s="3"/>
      <c r="R49" s="3"/>
      <c r="S49" s="3"/>
      <c r="T49" s="3"/>
      <c r="U49" s="2"/>
      <c r="V49" s="2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20.25" customHeight="1">
      <c r="A50" s="65" t="s">
        <v>52</v>
      </c>
      <c r="B50" s="17">
        <v>200.0</v>
      </c>
      <c r="C50" s="26"/>
      <c r="D50" s="18">
        <f t="shared" si="19"/>
        <v>0</v>
      </c>
      <c r="E50" s="20">
        <v>175.0</v>
      </c>
      <c r="F50" s="18"/>
      <c r="G50" s="18">
        <f t="shared" si="20"/>
        <v>0</v>
      </c>
      <c r="H50" s="20">
        <v>150.0</v>
      </c>
      <c r="I50" s="32"/>
      <c r="J50" s="52">
        <f t="shared" si="21"/>
        <v>0</v>
      </c>
      <c r="K50" s="19">
        <f t="shared" si="22"/>
        <v>0</v>
      </c>
      <c r="L50" s="21">
        <f t="shared" si="23"/>
        <v>0</v>
      </c>
      <c r="M50" s="20"/>
      <c r="N50" s="19"/>
      <c r="O50" s="19"/>
      <c r="P50" s="52">
        <f t="shared" si="24"/>
        <v>0</v>
      </c>
      <c r="Q50" s="3"/>
      <c r="R50" s="3"/>
      <c r="S50" s="3"/>
      <c r="T50" s="3"/>
      <c r="U50" s="2"/>
      <c r="V50" s="2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20.25" customHeight="1">
      <c r="A51" s="22" t="s">
        <v>53</v>
      </c>
      <c r="B51" s="17">
        <v>250.0</v>
      </c>
      <c r="C51" s="26">
        <v>4.0</v>
      </c>
      <c r="D51" s="18">
        <f t="shared" si="19"/>
        <v>1000</v>
      </c>
      <c r="E51" s="20">
        <v>230.0</v>
      </c>
      <c r="F51" s="18"/>
      <c r="G51" s="18">
        <f t="shared" si="20"/>
        <v>0</v>
      </c>
      <c r="H51" s="20">
        <v>200.0</v>
      </c>
      <c r="I51" s="19"/>
      <c r="J51" s="21">
        <f t="shared" si="21"/>
        <v>0</v>
      </c>
      <c r="K51" s="19">
        <f t="shared" si="22"/>
        <v>1000</v>
      </c>
      <c r="L51" s="21">
        <f t="shared" si="23"/>
        <v>4</v>
      </c>
      <c r="M51" s="20"/>
      <c r="N51" s="19"/>
      <c r="O51" s="19"/>
      <c r="P51" s="21">
        <f t="shared" si="24"/>
        <v>1000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54</v>
      </c>
      <c r="B52" s="17">
        <v>120.0</v>
      </c>
      <c r="C52" s="18"/>
      <c r="D52" s="18">
        <f t="shared" si="19"/>
        <v>0</v>
      </c>
      <c r="E52" s="20">
        <v>100.0</v>
      </c>
      <c r="F52" s="18"/>
      <c r="G52" s="18">
        <f t="shared" si="20"/>
        <v>0</v>
      </c>
      <c r="H52" s="20">
        <v>80.0</v>
      </c>
      <c r="I52" s="19"/>
      <c r="J52" s="21">
        <f t="shared" si="21"/>
        <v>0</v>
      </c>
      <c r="K52" s="19">
        <f t="shared" si="22"/>
        <v>0</v>
      </c>
      <c r="L52" s="21">
        <f t="shared" si="23"/>
        <v>0</v>
      </c>
      <c r="M52" s="20"/>
      <c r="N52" s="19"/>
      <c r="O52" s="19"/>
      <c r="P52" s="21">
        <f t="shared" si="24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55</v>
      </c>
      <c r="B53" s="17">
        <v>160.0</v>
      </c>
      <c r="C53" s="26">
        <v>1.0</v>
      </c>
      <c r="D53" s="66">
        <f t="shared" si="19"/>
        <v>160</v>
      </c>
      <c r="E53" s="20"/>
      <c r="F53" s="18"/>
      <c r="G53" s="18">
        <f t="shared" si="20"/>
        <v>0</v>
      </c>
      <c r="H53" s="20"/>
      <c r="I53" s="19"/>
      <c r="J53" s="21">
        <f t="shared" si="21"/>
        <v>0</v>
      </c>
      <c r="K53" s="19">
        <f t="shared" si="22"/>
        <v>160</v>
      </c>
      <c r="L53" s="21">
        <f t="shared" si="23"/>
        <v>1</v>
      </c>
      <c r="M53" s="20"/>
      <c r="N53" s="19"/>
      <c r="O53" s="19"/>
      <c r="P53" s="21">
        <f t="shared" si="24"/>
        <v>160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44" t="s">
        <v>56</v>
      </c>
      <c r="B54" s="17">
        <v>300.0</v>
      </c>
      <c r="C54" s="26">
        <v>1.0</v>
      </c>
      <c r="D54" s="18">
        <f t="shared" si="19"/>
        <v>300</v>
      </c>
      <c r="E54" s="20">
        <v>275.0</v>
      </c>
      <c r="F54" s="18"/>
      <c r="G54" s="18">
        <f t="shared" si="20"/>
        <v>0</v>
      </c>
      <c r="H54" s="20">
        <v>250.0</v>
      </c>
      <c r="I54" s="32"/>
      <c r="J54" s="52">
        <f t="shared" si="21"/>
        <v>0</v>
      </c>
      <c r="K54" s="19">
        <f t="shared" si="22"/>
        <v>300</v>
      </c>
      <c r="L54" s="21">
        <f t="shared" si="23"/>
        <v>1</v>
      </c>
      <c r="M54" s="20"/>
      <c r="N54" s="19"/>
      <c r="O54" s="19"/>
      <c r="P54" s="52">
        <f t="shared" si="24"/>
        <v>300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67" t="s">
        <v>57</v>
      </c>
      <c r="B55" s="68">
        <v>150.0</v>
      </c>
      <c r="C55" s="26">
        <v>2.0</v>
      </c>
      <c r="D55" s="18">
        <f t="shared" si="19"/>
        <v>300</v>
      </c>
      <c r="E55" s="20"/>
      <c r="F55" s="18"/>
      <c r="G55" s="18">
        <f t="shared" si="20"/>
        <v>0</v>
      </c>
      <c r="H55" s="20"/>
      <c r="I55" s="32"/>
      <c r="J55" s="52">
        <f t="shared" si="21"/>
        <v>0</v>
      </c>
      <c r="K55" s="19">
        <f t="shared" si="22"/>
        <v>300</v>
      </c>
      <c r="L55" s="21">
        <f t="shared" si="23"/>
        <v>2</v>
      </c>
      <c r="M55" s="20"/>
      <c r="N55" s="19"/>
      <c r="O55" s="19"/>
      <c r="P55" s="52">
        <f t="shared" si="24"/>
        <v>300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44" t="s">
        <v>58</v>
      </c>
      <c r="B56" s="17">
        <v>500.0</v>
      </c>
      <c r="C56" s="18"/>
      <c r="D56" s="18">
        <f t="shared" si="19"/>
        <v>0</v>
      </c>
      <c r="E56" s="20">
        <v>450.0</v>
      </c>
      <c r="F56" s="18"/>
      <c r="G56" s="18">
        <f t="shared" si="20"/>
        <v>0</v>
      </c>
      <c r="H56" s="20">
        <v>400.0</v>
      </c>
      <c r="I56" s="32"/>
      <c r="J56" s="52">
        <f t="shared" si="21"/>
        <v>0</v>
      </c>
      <c r="K56" s="19">
        <f t="shared" si="22"/>
        <v>0</v>
      </c>
      <c r="L56" s="21">
        <f t="shared" si="23"/>
        <v>0</v>
      </c>
      <c r="M56" s="20"/>
      <c r="N56" s="19"/>
      <c r="O56" s="19"/>
      <c r="P56" s="52">
        <f t="shared" si="24"/>
        <v>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44" t="s">
        <v>59</v>
      </c>
      <c r="B57" s="42">
        <v>350.0</v>
      </c>
      <c r="C57" s="48"/>
      <c r="D57" s="43">
        <f t="shared" si="19"/>
        <v>0</v>
      </c>
      <c r="E57" s="20">
        <v>300.0</v>
      </c>
      <c r="F57" s="43"/>
      <c r="G57" s="43">
        <f t="shared" si="20"/>
        <v>0</v>
      </c>
      <c r="H57" s="20">
        <v>250.0</v>
      </c>
      <c r="I57" s="32"/>
      <c r="J57" s="52">
        <f t="shared" si="21"/>
        <v>0</v>
      </c>
      <c r="K57" s="19">
        <f t="shared" si="22"/>
        <v>0</v>
      </c>
      <c r="L57" s="21">
        <f t="shared" si="23"/>
        <v>0</v>
      </c>
      <c r="M57" s="20"/>
      <c r="N57" s="19"/>
      <c r="O57" s="19"/>
      <c r="P57" s="52">
        <f t="shared" si="24"/>
        <v>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44" t="s">
        <v>60</v>
      </c>
      <c r="B58" s="42">
        <v>250.0</v>
      </c>
      <c r="C58" s="48"/>
      <c r="D58" s="43">
        <f t="shared" si="19"/>
        <v>0</v>
      </c>
      <c r="E58" s="51">
        <v>200.0</v>
      </c>
      <c r="F58" s="43"/>
      <c r="G58" s="43">
        <f t="shared" si="20"/>
        <v>0</v>
      </c>
      <c r="H58" s="51">
        <v>180.0</v>
      </c>
      <c r="I58" s="32"/>
      <c r="J58" s="52">
        <f t="shared" si="21"/>
        <v>0</v>
      </c>
      <c r="K58" s="19">
        <f t="shared" si="22"/>
        <v>0</v>
      </c>
      <c r="L58" s="21">
        <f t="shared" si="23"/>
        <v>0</v>
      </c>
      <c r="M58" s="51"/>
      <c r="N58" s="19"/>
      <c r="O58" s="19"/>
      <c r="P58" s="32"/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15.75" customHeight="1">
      <c r="A59" s="44" t="s">
        <v>61</v>
      </c>
      <c r="B59" s="69"/>
      <c r="C59" s="70" t="s">
        <v>26</v>
      </c>
      <c r="D59" s="70">
        <f>SUM(D39:D58)</f>
        <v>3600</v>
      </c>
      <c r="E59" s="70"/>
      <c r="F59" s="70" t="s">
        <v>26</v>
      </c>
      <c r="G59" s="70">
        <f>SUM(G39:G58)</f>
        <v>0</v>
      </c>
      <c r="H59" s="71"/>
      <c r="I59" s="71" t="s">
        <v>26</v>
      </c>
      <c r="J59" s="70">
        <f>SUM(J39:J58)</f>
        <v>0</v>
      </c>
      <c r="K59" s="123">
        <f t="shared" si="22"/>
        <v>3600</v>
      </c>
      <c r="L59" s="123"/>
      <c r="M59" s="71" t="s">
        <v>26</v>
      </c>
      <c r="N59" s="70"/>
      <c r="O59" s="70"/>
      <c r="P59" s="70">
        <f>SUM(P39:P58)</f>
        <v>3483</v>
      </c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26.25" customHeight="1">
      <c r="A60" s="72" t="s">
        <v>62</v>
      </c>
      <c r="B60" s="8" t="s">
        <v>2</v>
      </c>
      <c r="C60" s="37" t="s">
        <v>3</v>
      </c>
      <c r="D60" s="38" t="s">
        <v>4</v>
      </c>
      <c r="E60" s="39" t="s">
        <v>5</v>
      </c>
      <c r="F60" s="37" t="s">
        <v>3</v>
      </c>
      <c r="G60" s="37" t="s">
        <v>4</v>
      </c>
      <c r="H60" s="40" t="s">
        <v>6</v>
      </c>
      <c r="I60" s="41" t="s">
        <v>3</v>
      </c>
      <c r="J60" s="41" t="s">
        <v>7</v>
      </c>
      <c r="K60" s="116" t="s">
        <v>96</v>
      </c>
      <c r="L60" s="12" t="s">
        <v>8</v>
      </c>
      <c r="M60" s="8" t="s">
        <v>9</v>
      </c>
      <c r="N60" s="10" t="s">
        <v>10</v>
      </c>
      <c r="O60" s="10" t="s">
        <v>11</v>
      </c>
      <c r="P60" s="41" t="s">
        <v>12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0.25" customHeight="1">
      <c r="A61" s="44" t="s">
        <v>63</v>
      </c>
      <c r="B61" s="42">
        <v>320.0</v>
      </c>
      <c r="C61" s="43"/>
      <c r="D61" s="32">
        <f t="shared" ref="D61:D71" si="25">B61*C61</f>
        <v>0</v>
      </c>
      <c r="E61" s="20">
        <v>300.0</v>
      </c>
      <c r="F61" s="43"/>
      <c r="G61" s="32">
        <f t="shared" ref="G61:G71" si="26">E61*F61</f>
        <v>0</v>
      </c>
      <c r="H61" s="20">
        <v>300.0</v>
      </c>
      <c r="I61" s="32"/>
      <c r="J61" s="32">
        <f t="shared" ref="J61:J71" si="27">H61*I61</f>
        <v>0</v>
      </c>
      <c r="K61" s="19">
        <f t="shared" ref="K61:K72" si="28">D61+G61+J61</f>
        <v>0</v>
      </c>
      <c r="L61" s="21">
        <f t="shared" ref="L61:L71" si="29">C61+F61+I61</f>
        <v>0</v>
      </c>
      <c r="M61" s="20">
        <v>240.0</v>
      </c>
      <c r="N61" s="32">
        <v>28.8</v>
      </c>
      <c r="O61" s="32">
        <v>24.0</v>
      </c>
      <c r="P61" s="32">
        <f t="shared" ref="P61:P71" si="30">((B61-M61)*C61)+((E61-M61)*F61)+((H61-M61)*I61)</f>
        <v>0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44" t="s">
        <v>64</v>
      </c>
      <c r="B62" s="17">
        <v>80.0</v>
      </c>
      <c r="C62" s="18"/>
      <c r="D62" s="19">
        <f t="shared" si="25"/>
        <v>0</v>
      </c>
      <c r="E62" s="20">
        <v>70.0</v>
      </c>
      <c r="F62" s="18"/>
      <c r="G62" s="19">
        <f t="shared" si="26"/>
        <v>0</v>
      </c>
      <c r="H62" s="20">
        <v>60.0</v>
      </c>
      <c r="I62" s="32"/>
      <c r="J62" s="32">
        <f t="shared" si="27"/>
        <v>0</v>
      </c>
      <c r="K62" s="19">
        <f t="shared" si="28"/>
        <v>0</v>
      </c>
      <c r="L62" s="21">
        <f t="shared" si="29"/>
        <v>0</v>
      </c>
      <c r="M62" s="20">
        <v>60.0</v>
      </c>
      <c r="N62" s="32"/>
      <c r="O62" s="32"/>
      <c r="P62" s="32">
        <f t="shared" si="30"/>
        <v>0</v>
      </c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44" t="s">
        <v>64</v>
      </c>
      <c r="B63" s="17">
        <v>130.0</v>
      </c>
      <c r="C63" s="18"/>
      <c r="D63" s="19">
        <f t="shared" si="25"/>
        <v>0</v>
      </c>
      <c r="E63" s="20">
        <v>120.0</v>
      </c>
      <c r="F63" s="18"/>
      <c r="G63" s="19">
        <f t="shared" si="26"/>
        <v>0</v>
      </c>
      <c r="H63" s="20">
        <v>110.0</v>
      </c>
      <c r="I63" s="32"/>
      <c r="J63" s="32">
        <f t="shared" si="27"/>
        <v>0</v>
      </c>
      <c r="K63" s="19">
        <f t="shared" si="28"/>
        <v>0</v>
      </c>
      <c r="L63" s="21">
        <f t="shared" si="29"/>
        <v>0</v>
      </c>
      <c r="M63" s="20">
        <v>100.0</v>
      </c>
      <c r="N63" s="32"/>
      <c r="O63" s="32"/>
      <c r="P63" s="32">
        <f t="shared" si="30"/>
        <v>0</v>
      </c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20.25" customHeight="1">
      <c r="A64" s="44" t="s">
        <v>65</v>
      </c>
      <c r="B64" s="17">
        <v>430.0</v>
      </c>
      <c r="C64" s="18"/>
      <c r="D64" s="21">
        <f t="shared" si="25"/>
        <v>0</v>
      </c>
      <c r="E64" s="20">
        <v>430.0</v>
      </c>
      <c r="F64" s="18"/>
      <c r="G64" s="19">
        <f t="shared" si="26"/>
        <v>0</v>
      </c>
      <c r="H64" s="20">
        <v>430.0</v>
      </c>
      <c r="I64" s="32"/>
      <c r="J64" s="32">
        <f t="shared" si="27"/>
        <v>0</v>
      </c>
      <c r="K64" s="19">
        <f t="shared" si="28"/>
        <v>0</v>
      </c>
      <c r="L64" s="21">
        <f t="shared" si="29"/>
        <v>0</v>
      </c>
      <c r="M64" s="20">
        <v>350.0</v>
      </c>
      <c r="N64" s="32">
        <v>42.0</v>
      </c>
      <c r="O64" s="32">
        <v>35.0</v>
      </c>
      <c r="P64" s="32">
        <f t="shared" si="30"/>
        <v>0</v>
      </c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20.25" customHeight="1">
      <c r="A65" s="44" t="s">
        <v>66</v>
      </c>
      <c r="B65" s="17">
        <v>170.0</v>
      </c>
      <c r="C65" s="18"/>
      <c r="D65" s="19">
        <f t="shared" si="25"/>
        <v>0</v>
      </c>
      <c r="E65" s="20">
        <v>160.0</v>
      </c>
      <c r="F65" s="18"/>
      <c r="G65" s="19">
        <f t="shared" si="26"/>
        <v>0</v>
      </c>
      <c r="H65" s="20">
        <v>150.0</v>
      </c>
      <c r="I65" s="32"/>
      <c r="J65" s="32">
        <f t="shared" si="27"/>
        <v>0</v>
      </c>
      <c r="K65" s="19">
        <f t="shared" si="28"/>
        <v>0</v>
      </c>
      <c r="L65" s="21">
        <f t="shared" si="29"/>
        <v>0</v>
      </c>
      <c r="M65" s="20">
        <v>125.0</v>
      </c>
      <c r="N65" s="32">
        <v>15.0</v>
      </c>
      <c r="O65" s="32">
        <v>12.5</v>
      </c>
      <c r="P65" s="32">
        <f t="shared" si="30"/>
        <v>0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0.25" customHeight="1">
      <c r="A66" s="44" t="s">
        <v>67</v>
      </c>
      <c r="B66" s="17">
        <v>220.0</v>
      </c>
      <c r="C66" s="18"/>
      <c r="D66" s="19">
        <f t="shared" si="25"/>
        <v>0</v>
      </c>
      <c r="E66" s="20"/>
      <c r="F66" s="18"/>
      <c r="G66" s="19">
        <f t="shared" si="26"/>
        <v>0</v>
      </c>
      <c r="H66" s="20"/>
      <c r="I66" s="32"/>
      <c r="J66" s="32">
        <f t="shared" si="27"/>
        <v>0</v>
      </c>
      <c r="K66" s="19">
        <f t="shared" si="28"/>
        <v>0</v>
      </c>
      <c r="L66" s="21">
        <f t="shared" si="29"/>
        <v>0</v>
      </c>
      <c r="M66" s="20"/>
      <c r="N66" s="32"/>
      <c r="O66" s="32"/>
      <c r="P66" s="32">
        <f t="shared" si="30"/>
        <v>0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68</v>
      </c>
      <c r="B67" s="17">
        <v>50.0</v>
      </c>
      <c r="C67" s="18"/>
      <c r="D67" s="19">
        <f t="shared" si="25"/>
        <v>0</v>
      </c>
      <c r="E67" s="20"/>
      <c r="F67" s="18"/>
      <c r="G67" s="19">
        <f t="shared" si="26"/>
        <v>0</v>
      </c>
      <c r="H67" s="20"/>
      <c r="I67" s="32"/>
      <c r="J67" s="32">
        <f t="shared" si="27"/>
        <v>0</v>
      </c>
      <c r="K67" s="19">
        <f t="shared" si="28"/>
        <v>0</v>
      </c>
      <c r="L67" s="21">
        <f t="shared" si="29"/>
        <v>0</v>
      </c>
      <c r="M67" s="20">
        <v>42.0</v>
      </c>
      <c r="N67" s="32"/>
      <c r="O67" s="32"/>
      <c r="P67" s="32">
        <f t="shared" si="30"/>
        <v>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68</v>
      </c>
      <c r="B68" s="17">
        <v>25.0</v>
      </c>
      <c r="C68" s="18"/>
      <c r="D68" s="19">
        <f t="shared" si="25"/>
        <v>0</v>
      </c>
      <c r="E68" s="20"/>
      <c r="F68" s="18"/>
      <c r="G68" s="19">
        <f t="shared" si="26"/>
        <v>0</v>
      </c>
      <c r="H68" s="20"/>
      <c r="I68" s="32"/>
      <c r="J68" s="32">
        <f t="shared" si="27"/>
        <v>0</v>
      </c>
      <c r="K68" s="19">
        <f t="shared" si="28"/>
        <v>0</v>
      </c>
      <c r="L68" s="21">
        <f t="shared" si="29"/>
        <v>0</v>
      </c>
      <c r="M68" s="20">
        <v>20.0</v>
      </c>
      <c r="N68" s="32"/>
      <c r="O68" s="32"/>
      <c r="P68" s="32">
        <f t="shared" si="30"/>
        <v>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69</v>
      </c>
      <c r="B69" s="17">
        <v>115.0</v>
      </c>
      <c r="C69" s="18"/>
      <c r="D69" s="19">
        <f t="shared" si="25"/>
        <v>0</v>
      </c>
      <c r="E69" s="20">
        <v>110.0</v>
      </c>
      <c r="F69" s="18"/>
      <c r="G69" s="19">
        <f t="shared" si="26"/>
        <v>0</v>
      </c>
      <c r="H69" s="20">
        <v>105.0</v>
      </c>
      <c r="I69" s="32"/>
      <c r="J69" s="32">
        <f t="shared" si="27"/>
        <v>0</v>
      </c>
      <c r="K69" s="19">
        <f t="shared" si="28"/>
        <v>0</v>
      </c>
      <c r="L69" s="21">
        <f t="shared" si="29"/>
        <v>0</v>
      </c>
      <c r="M69" s="20">
        <v>85.0</v>
      </c>
      <c r="N69" s="32"/>
      <c r="O69" s="32"/>
      <c r="P69" s="32">
        <f t="shared" si="30"/>
        <v>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69</v>
      </c>
      <c r="B70" s="17">
        <v>20.0</v>
      </c>
      <c r="C70" s="18"/>
      <c r="D70" s="19">
        <f t="shared" si="25"/>
        <v>0</v>
      </c>
      <c r="E70" s="20">
        <v>20.0</v>
      </c>
      <c r="F70" s="18"/>
      <c r="G70" s="19">
        <f t="shared" si="26"/>
        <v>0</v>
      </c>
      <c r="H70" s="20">
        <v>20.0</v>
      </c>
      <c r="I70" s="32"/>
      <c r="J70" s="32">
        <f t="shared" si="27"/>
        <v>0</v>
      </c>
      <c r="K70" s="19">
        <f t="shared" si="28"/>
        <v>0</v>
      </c>
      <c r="L70" s="21">
        <f t="shared" si="29"/>
        <v>0</v>
      </c>
      <c r="M70" s="20">
        <v>15.0</v>
      </c>
      <c r="N70" s="32"/>
      <c r="O70" s="32"/>
      <c r="P70" s="32">
        <f t="shared" si="30"/>
        <v>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70</v>
      </c>
      <c r="B71" s="42">
        <v>230.0</v>
      </c>
      <c r="C71" s="43"/>
      <c r="D71" s="32">
        <f t="shared" si="25"/>
        <v>0</v>
      </c>
      <c r="E71" s="51"/>
      <c r="F71" s="43"/>
      <c r="G71" s="32">
        <f t="shared" si="26"/>
        <v>0</v>
      </c>
      <c r="H71" s="51"/>
      <c r="I71" s="32"/>
      <c r="J71" s="32">
        <f t="shared" si="27"/>
        <v>0</v>
      </c>
      <c r="K71" s="19">
        <f t="shared" si="28"/>
        <v>0</v>
      </c>
      <c r="L71" s="21">
        <f t="shared" si="29"/>
        <v>0</v>
      </c>
      <c r="M71" s="73"/>
      <c r="N71" s="32"/>
      <c r="O71" s="32"/>
      <c r="P71" s="32">
        <f t="shared" si="30"/>
        <v>0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1.75" customHeight="1">
      <c r="A72" s="74"/>
      <c r="B72" s="75"/>
      <c r="C72" s="70" t="s">
        <v>26</v>
      </c>
      <c r="D72" s="70">
        <f>SUM(D61:D71)</f>
        <v>0</v>
      </c>
      <c r="E72" s="70"/>
      <c r="F72" s="70" t="s">
        <v>26</v>
      </c>
      <c r="G72" s="70">
        <f>SUM(G61:G71)</f>
        <v>0</v>
      </c>
      <c r="H72" s="71"/>
      <c r="I72" s="71" t="s">
        <v>26</v>
      </c>
      <c r="J72" s="70">
        <f>SUM(J61:J71)</f>
        <v>0</v>
      </c>
      <c r="K72" s="123">
        <f t="shared" si="28"/>
        <v>0</v>
      </c>
      <c r="L72" s="123"/>
      <c r="M72" s="71" t="s">
        <v>26</v>
      </c>
      <c r="N72" s="70"/>
      <c r="O72" s="70"/>
      <c r="P72" s="70">
        <f>SUM(P61:P71)</f>
        <v>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4.0" customHeight="1">
      <c r="A73" s="76" t="s">
        <v>71</v>
      </c>
      <c r="B73" s="8" t="s">
        <v>2</v>
      </c>
      <c r="C73" s="9" t="s">
        <v>3</v>
      </c>
      <c r="D73" s="10" t="s">
        <v>4</v>
      </c>
      <c r="E73" s="8" t="s">
        <v>5</v>
      </c>
      <c r="F73" s="9" t="s">
        <v>3</v>
      </c>
      <c r="G73" s="9" t="s">
        <v>4</v>
      </c>
      <c r="H73" s="46" t="s">
        <v>6</v>
      </c>
      <c r="I73" s="11" t="s">
        <v>3</v>
      </c>
      <c r="J73" s="11" t="s">
        <v>7</v>
      </c>
      <c r="K73" s="116" t="s">
        <v>96</v>
      </c>
      <c r="L73" s="12" t="s">
        <v>8</v>
      </c>
      <c r="M73" s="8" t="s">
        <v>9</v>
      </c>
      <c r="N73" s="10" t="s">
        <v>10</v>
      </c>
      <c r="O73" s="10" t="s">
        <v>11</v>
      </c>
      <c r="P73" s="9" t="s">
        <v>12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0.25" customHeight="1">
      <c r="A74" s="77" t="s">
        <v>72</v>
      </c>
      <c r="B74" s="42">
        <v>475.0</v>
      </c>
      <c r="C74" s="43"/>
      <c r="D74" s="32">
        <f t="shared" ref="D74:D77" si="31">B74*C74</f>
        <v>0</v>
      </c>
      <c r="E74" s="20">
        <v>450.0</v>
      </c>
      <c r="F74" s="43"/>
      <c r="G74" s="32">
        <f t="shared" ref="G74:G77" si="32">E74*F74</f>
        <v>0</v>
      </c>
      <c r="H74" s="20">
        <v>430.0</v>
      </c>
      <c r="I74" s="32"/>
      <c r="J74" s="32">
        <f t="shared" ref="J74:J77" si="33">H74*I74</f>
        <v>0</v>
      </c>
      <c r="K74" s="19">
        <f t="shared" ref="K74:K78" si="34">D74+G74+J74</f>
        <v>0</v>
      </c>
      <c r="L74" s="21">
        <f t="shared" ref="L74:L77" si="35">C74+F74+I74</f>
        <v>0</v>
      </c>
      <c r="M74" s="20">
        <v>350.0</v>
      </c>
      <c r="N74" s="19">
        <v>42.0</v>
      </c>
      <c r="O74" s="19">
        <v>35.0</v>
      </c>
      <c r="P74" s="19">
        <f t="shared" ref="P74:P77" si="36">((B74-M74)*C74)+((E74-M74)*F74)+((H74-M74)*I74)</f>
        <v>0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49" t="s">
        <v>73</v>
      </c>
      <c r="B75" s="17">
        <v>800.0</v>
      </c>
      <c r="C75" s="18"/>
      <c r="D75" s="19">
        <f t="shared" si="31"/>
        <v>0</v>
      </c>
      <c r="E75" s="20">
        <v>750.0</v>
      </c>
      <c r="F75" s="26"/>
      <c r="G75" s="19">
        <f t="shared" si="32"/>
        <v>0</v>
      </c>
      <c r="H75" s="20">
        <v>700.0</v>
      </c>
      <c r="I75" s="19"/>
      <c r="J75" s="19">
        <f t="shared" si="33"/>
        <v>0</v>
      </c>
      <c r="K75" s="19">
        <f t="shared" si="34"/>
        <v>0</v>
      </c>
      <c r="L75" s="21">
        <f t="shared" si="35"/>
        <v>0</v>
      </c>
      <c r="M75" s="20">
        <v>550.0</v>
      </c>
      <c r="N75" s="19">
        <v>66.0</v>
      </c>
      <c r="O75" s="19">
        <v>55.0</v>
      </c>
      <c r="P75" s="19">
        <f t="shared" si="36"/>
        <v>0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22" t="s">
        <v>74</v>
      </c>
      <c r="B76" s="17">
        <v>375.0</v>
      </c>
      <c r="C76" s="18"/>
      <c r="D76" s="19">
        <f t="shared" si="31"/>
        <v>0</v>
      </c>
      <c r="E76" s="20">
        <v>350.0</v>
      </c>
      <c r="F76" s="18"/>
      <c r="G76" s="19">
        <f t="shared" si="32"/>
        <v>0</v>
      </c>
      <c r="H76" s="20">
        <v>325.0</v>
      </c>
      <c r="I76" s="19"/>
      <c r="J76" s="19">
        <f t="shared" si="33"/>
        <v>0</v>
      </c>
      <c r="K76" s="19">
        <f t="shared" si="34"/>
        <v>0</v>
      </c>
      <c r="L76" s="21">
        <f t="shared" si="35"/>
        <v>0</v>
      </c>
      <c r="M76" s="20">
        <v>250.0</v>
      </c>
      <c r="N76" s="19">
        <v>30.0</v>
      </c>
      <c r="O76" s="19">
        <v>25.0</v>
      </c>
      <c r="P76" s="19">
        <f t="shared" si="36"/>
        <v>0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0.25" customHeight="1">
      <c r="A77" s="22" t="s">
        <v>75</v>
      </c>
      <c r="B77" s="17">
        <v>950.0</v>
      </c>
      <c r="C77" s="18"/>
      <c r="D77" s="19">
        <f t="shared" si="31"/>
        <v>0</v>
      </c>
      <c r="E77" s="20">
        <v>900.0</v>
      </c>
      <c r="F77" s="18"/>
      <c r="G77" s="19">
        <f t="shared" si="32"/>
        <v>0</v>
      </c>
      <c r="H77" s="20">
        <v>800.0</v>
      </c>
      <c r="I77" s="19"/>
      <c r="J77" s="19">
        <f t="shared" si="33"/>
        <v>0</v>
      </c>
      <c r="K77" s="19">
        <f t="shared" si="34"/>
        <v>0</v>
      </c>
      <c r="L77" s="21">
        <f t="shared" si="35"/>
        <v>0</v>
      </c>
      <c r="M77" s="20">
        <v>750.0</v>
      </c>
      <c r="N77" s="19">
        <v>90.0</v>
      </c>
      <c r="O77" s="19">
        <v>75.0</v>
      </c>
      <c r="P77" s="19">
        <f t="shared" si="36"/>
        <v>0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0.25" customHeight="1">
      <c r="A78" s="44"/>
      <c r="B78" s="78"/>
      <c r="C78" s="70" t="s">
        <v>26</v>
      </c>
      <c r="D78" s="70">
        <f>SUM(D74:D77)</f>
        <v>0</v>
      </c>
      <c r="E78" s="70"/>
      <c r="F78" s="70" t="s">
        <v>26</v>
      </c>
      <c r="G78" s="70">
        <f>SUM(G74:G77)</f>
        <v>0</v>
      </c>
      <c r="H78" s="71"/>
      <c r="I78" s="71" t="s">
        <v>26</v>
      </c>
      <c r="J78" s="70">
        <f>SUM(J74:J77)</f>
        <v>0</v>
      </c>
      <c r="K78" s="123">
        <f t="shared" si="34"/>
        <v>0</v>
      </c>
      <c r="L78" s="123"/>
      <c r="M78" s="71" t="s">
        <v>26</v>
      </c>
      <c r="N78" s="70"/>
      <c r="O78" s="70"/>
      <c r="P78" s="70">
        <f>SUM(P74:P77)</f>
        <v>0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7.0" customHeight="1">
      <c r="A79" s="124" t="s">
        <v>98</v>
      </c>
      <c r="B79" s="8" t="s">
        <v>2</v>
      </c>
      <c r="C79" s="9" t="s">
        <v>3</v>
      </c>
      <c r="D79" s="10" t="s">
        <v>4</v>
      </c>
      <c r="E79" s="8" t="s">
        <v>5</v>
      </c>
      <c r="F79" s="9" t="s">
        <v>3</v>
      </c>
      <c r="G79" s="9" t="s">
        <v>4</v>
      </c>
      <c r="H79" s="46" t="s">
        <v>6</v>
      </c>
      <c r="I79" s="11" t="s">
        <v>3</v>
      </c>
      <c r="J79" s="11" t="s">
        <v>7</v>
      </c>
      <c r="K79" s="116" t="s">
        <v>96</v>
      </c>
      <c r="L79" s="12" t="s">
        <v>8</v>
      </c>
      <c r="M79" s="8" t="s">
        <v>9</v>
      </c>
      <c r="N79" s="10" t="s">
        <v>10</v>
      </c>
      <c r="O79" s="10" t="s">
        <v>11</v>
      </c>
      <c r="P79" s="9" t="s">
        <v>12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0.25" customHeight="1">
      <c r="A80" s="125" t="s">
        <v>99</v>
      </c>
      <c r="B80" s="126">
        <v>100.0</v>
      </c>
      <c r="C80" s="26"/>
      <c r="D80" s="19">
        <f t="shared" ref="D80:D90" si="37">B80*C80</f>
        <v>0</v>
      </c>
      <c r="E80" s="127"/>
      <c r="F80" s="18"/>
      <c r="G80" s="19"/>
      <c r="H80" s="127"/>
      <c r="I80" s="19"/>
      <c r="J80" s="19"/>
      <c r="K80" s="19">
        <f t="shared" ref="K80:K91" si="38">D80+G80+J80</f>
        <v>0</v>
      </c>
      <c r="L80" s="21">
        <f t="shared" ref="L80:L90" si="39">C80+F80+I80</f>
        <v>0</v>
      </c>
      <c r="M80" s="128">
        <v>90.0</v>
      </c>
      <c r="N80" s="19"/>
      <c r="O80" s="19"/>
      <c r="P80" s="19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129" t="s">
        <v>100</v>
      </c>
      <c r="B81" s="130">
        <v>800.0</v>
      </c>
      <c r="C81" s="18"/>
      <c r="D81" s="19">
        <f t="shared" si="37"/>
        <v>0</v>
      </c>
      <c r="E81" s="127"/>
      <c r="F81" s="18"/>
      <c r="G81" s="19"/>
      <c r="H81" s="127"/>
      <c r="I81" s="19"/>
      <c r="J81" s="19"/>
      <c r="K81" s="19">
        <f t="shared" si="38"/>
        <v>0</v>
      </c>
      <c r="L81" s="21">
        <f t="shared" si="39"/>
        <v>0</v>
      </c>
      <c r="M81" s="128">
        <v>700.0</v>
      </c>
      <c r="N81" s="19"/>
      <c r="O81" s="19"/>
      <c r="P81" s="19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131" t="s">
        <v>101</v>
      </c>
      <c r="B82" s="130">
        <v>1750.0</v>
      </c>
      <c r="C82" s="18"/>
      <c r="D82" s="19">
        <f t="shared" si="37"/>
        <v>0</v>
      </c>
      <c r="E82" s="127"/>
      <c r="F82" s="18"/>
      <c r="G82" s="19"/>
      <c r="H82" s="127"/>
      <c r="I82" s="19"/>
      <c r="J82" s="19"/>
      <c r="K82" s="19">
        <f t="shared" si="38"/>
        <v>0</v>
      </c>
      <c r="L82" s="21">
        <f t="shared" si="39"/>
        <v>0</v>
      </c>
      <c r="M82" s="128">
        <v>1500.0</v>
      </c>
      <c r="N82" s="19"/>
      <c r="O82" s="19"/>
      <c r="P82" s="19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131" t="s">
        <v>46</v>
      </c>
      <c r="B83" s="130">
        <v>100.0</v>
      </c>
      <c r="C83" s="18"/>
      <c r="D83" s="19">
        <f t="shared" si="37"/>
        <v>0</v>
      </c>
      <c r="E83" s="127"/>
      <c r="F83" s="18"/>
      <c r="G83" s="19"/>
      <c r="H83" s="127"/>
      <c r="I83" s="19"/>
      <c r="J83" s="19"/>
      <c r="K83" s="19">
        <f t="shared" si="38"/>
        <v>0</v>
      </c>
      <c r="L83" s="21">
        <f t="shared" si="39"/>
        <v>0</v>
      </c>
      <c r="M83" s="128">
        <v>90.0</v>
      </c>
      <c r="N83" s="19"/>
      <c r="O83" s="19"/>
      <c r="P83" s="19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0.25" customHeight="1">
      <c r="A84" s="131" t="s">
        <v>48</v>
      </c>
      <c r="B84" s="130">
        <v>250.0</v>
      </c>
      <c r="C84" s="26">
        <v>2.0</v>
      </c>
      <c r="D84" s="19">
        <f t="shared" si="37"/>
        <v>500</v>
      </c>
      <c r="E84" s="127"/>
      <c r="F84" s="18"/>
      <c r="G84" s="19"/>
      <c r="H84" s="127"/>
      <c r="I84" s="19"/>
      <c r="J84" s="19"/>
      <c r="K84" s="19">
        <f t="shared" si="38"/>
        <v>500</v>
      </c>
      <c r="L84" s="21">
        <f t="shared" si="39"/>
        <v>2</v>
      </c>
      <c r="M84" s="128">
        <v>200.0</v>
      </c>
      <c r="N84" s="19"/>
      <c r="O84" s="19"/>
      <c r="P84" s="19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131" t="s">
        <v>102</v>
      </c>
      <c r="B85" s="130">
        <v>100.0</v>
      </c>
      <c r="C85" s="18"/>
      <c r="D85" s="19">
        <f t="shared" si="37"/>
        <v>0</v>
      </c>
      <c r="E85" s="127"/>
      <c r="F85" s="18"/>
      <c r="G85" s="19"/>
      <c r="H85" s="127"/>
      <c r="I85" s="19"/>
      <c r="J85" s="19"/>
      <c r="K85" s="19">
        <f t="shared" si="38"/>
        <v>0</v>
      </c>
      <c r="L85" s="21">
        <f t="shared" si="39"/>
        <v>0</v>
      </c>
      <c r="M85" s="128">
        <v>90.0</v>
      </c>
      <c r="N85" s="19"/>
      <c r="O85" s="19"/>
      <c r="P85" s="19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131" t="s">
        <v>103</v>
      </c>
      <c r="B86" s="130">
        <v>1500.0</v>
      </c>
      <c r="C86" s="18"/>
      <c r="D86" s="19">
        <f t="shared" si="37"/>
        <v>0</v>
      </c>
      <c r="E86" s="127"/>
      <c r="F86" s="18"/>
      <c r="G86" s="19"/>
      <c r="H86" s="127"/>
      <c r="I86" s="19"/>
      <c r="J86" s="19"/>
      <c r="K86" s="19">
        <f t="shared" si="38"/>
        <v>0</v>
      </c>
      <c r="L86" s="21">
        <f t="shared" si="39"/>
        <v>0</v>
      </c>
      <c r="M86" s="128">
        <v>1300.0</v>
      </c>
      <c r="N86" s="19"/>
      <c r="O86" s="19"/>
      <c r="P86" s="1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31" t="s">
        <v>104</v>
      </c>
      <c r="B87" s="130">
        <v>400.0</v>
      </c>
      <c r="C87" s="18"/>
      <c r="D87" s="19">
        <f t="shared" si="37"/>
        <v>0</v>
      </c>
      <c r="E87" s="127"/>
      <c r="F87" s="18"/>
      <c r="G87" s="19"/>
      <c r="H87" s="127"/>
      <c r="I87" s="19"/>
      <c r="J87" s="19"/>
      <c r="K87" s="19">
        <f t="shared" si="38"/>
        <v>0</v>
      </c>
      <c r="L87" s="21">
        <f t="shared" si="39"/>
        <v>0</v>
      </c>
      <c r="M87" s="128">
        <v>350.0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31" t="s">
        <v>105</v>
      </c>
      <c r="B88" s="130">
        <v>700.0</v>
      </c>
      <c r="C88" s="18"/>
      <c r="D88" s="19">
        <f t="shared" si="37"/>
        <v>0</v>
      </c>
      <c r="E88" s="127"/>
      <c r="F88" s="18"/>
      <c r="G88" s="19"/>
      <c r="H88" s="127"/>
      <c r="I88" s="19"/>
      <c r="J88" s="19"/>
      <c r="K88" s="19">
        <f t="shared" si="38"/>
        <v>0</v>
      </c>
      <c r="L88" s="21">
        <f t="shared" si="39"/>
        <v>0</v>
      </c>
      <c r="M88" s="128">
        <v>600.0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106</v>
      </c>
      <c r="B89" s="130">
        <v>150.0</v>
      </c>
      <c r="C89" s="18"/>
      <c r="D89" s="19">
        <f t="shared" si="37"/>
        <v>0</v>
      </c>
      <c r="E89" s="127"/>
      <c r="F89" s="18"/>
      <c r="G89" s="19"/>
      <c r="H89" s="127"/>
      <c r="I89" s="19"/>
      <c r="J89" s="19"/>
      <c r="K89" s="19">
        <f t="shared" si="38"/>
        <v>0</v>
      </c>
      <c r="L89" s="21">
        <f t="shared" si="39"/>
        <v>0</v>
      </c>
      <c r="M89" s="128">
        <v>130.0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107</v>
      </c>
      <c r="B90" s="130">
        <v>2100.0</v>
      </c>
      <c r="C90" s="18"/>
      <c r="D90" s="19">
        <f t="shared" si="37"/>
        <v>0</v>
      </c>
      <c r="E90" s="20"/>
      <c r="F90" s="18"/>
      <c r="G90" s="19"/>
      <c r="H90" s="20"/>
      <c r="I90" s="19"/>
      <c r="J90" s="19"/>
      <c r="K90" s="19">
        <f t="shared" si="38"/>
        <v>0</v>
      </c>
      <c r="L90" s="21">
        <f t="shared" si="39"/>
        <v>0</v>
      </c>
      <c r="M90" s="128">
        <v>1900.0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44"/>
      <c r="B91" s="78"/>
      <c r="C91" s="70" t="s">
        <v>26</v>
      </c>
      <c r="D91" s="70">
        <f>SUM(D80:D90)</f>
        <v>500</v>
      </c>
      <c r="E91" s="70"/>
      <c r="F91" s="70" t="s">
        <v>26</v>
      </c>
      <c r="G91" s="70">
        <f>SUM(G80:G90)</f>
        <v>0</v>
      </c>
      <c r="H91" s="71"/>
      <c r="I91" s="71" t="s">
        <v>26</v>
      </c>
      <c r="J91" s="70">
        <f>SUM(J80:J90)</f>
        <v>0</v>
      </c>
      <c r="K91" s="123">
        <f t="shared" si="38"/>
        <v>500</v>
      </c>
      <c r="L91" s="123"/>
      <c r="M91" s="71" t="s">
        <v>26</v>
      </c>
      <c r="N91" s="70"/>
      <c r="O91" s="70"/>
      <c r="P91" s="70">
        <f>SUM(P80:P90)</f>
        <v>0</v>
      </c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7.0" customHeight="1">
      <c r="A92" s="79" t="s">
        <v>76</v>
      </c>
      <c r="B92" s="8" t="s">
        <v>2</v>
      </c>
      <c r="C92" s="9" t="s">
        <v>3</v>
      </c>
      <c r="D92" s="10" t="s">
        <v>4</v>
      </c>
      <c r="E92" s="8" t="s">
        <v>5</v>
      </c>
      <c r="F92" s="9" t="s">
        <v>3</v>
      </c>
      <c r="G92" s="9" t="s">
        <v>4</v>
      </c>
      <c r="H92" s="46" t="s">
        <v>6</v>
      </c>
      <c r="I92" s="11" t="s">
        <v>3</v>
      </c>
      <c r="J92" s="11" t="s">
        <v>7</v>
      </c>
      <c r="K92" s="116" t="s">
        <v>96</v>
      </c>
      <c r="L92" s="12" t="s">
        <v>8</v>
      </c>
      <c r="M92" s="8" t="s">
        <v>9</v>
      </c>
      <c r="N92" s="10" t="s">
        <v>10</v>
      </c>
      <c r="O92" s="10" t="s">
        <v>11</v>
      </c>
      <c r="P92" s="9" t="s">
        <v>12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0.25" customHeight="1">
      <c r="A93" s="44" t="s">
        <v>77</v>
      </c>
      <c r="B93" s="42">
        <v>45.0</v>
      </c>
      <c r="C93" s="80"/>
      <c r="D93" s="32">
        <f t="shared" ref="D93:D94" si="40">B93*C93</f>
        <v>0</v>
      </c>
      <c r="E93" s="20">
        <v>40.0</v>
      </c>
      <c r="F93" s="80"/>
      <c r="G93" s="32">
        <f t="shared" ref="G93:G94" si="41">E93*F93</f>
        <v>0</v>
      </c>
      <c r="H93" s="20">
        <v>25.0</v>
      </c>
      <c r="I93" s="81"/>
      <c r="J93" s="32">
        <f t="shared" ref="J93:J94" si="42">H93*I93</f>
        <v>0</v>
      </c>
      <c r="K93" s="19">
        <f t="shared" ref="K93:K95" si="43">D93+G93+J93</f>
        <v>0</v>
      </c>
      <c r="L93" s="21">
        <f t="shared" ref="L93:L94" si="44">C93+F93+I93</f>
        <v>0</v>
      </c>
      <c r="M93" s="20">
        <v>17.36</v>
      </c>
      <c r="N93" s="32">
        <v>2.08</v>
      </c>
      <c r="O93" s="32">
        <v>1.74</v>
      </c>
      <c r="P93" s="32">
        <f t="shared" ref="P93:P94" si="45">((B93-M93)*C93)+((E93-M93)*F93)+((H93-M93)*I93)</f>
        <v>0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44" t="s">
        <v>78</v>
      </c>
      <c r="B94" s="42">
        <v>25.0</v>
      </c>
      <c r="C94" s="80"/>
      <c r="D94" s="32">
        <f t="shared" si="40"/>
        <v>0</v>
      </c>
      <c r="E94" s="20">
        <v>15.0</v>
      </c>
      <c r="F94" s="80"/>
      <c r="G94" s="32">
        <f t="shared" si="41"/>
        <v>0</v>
      </c>
      <c r="H94" s="20">
        <v>20.0</v>
      </c>
      <c r="I94" s="81"/>
      <c r="J94" s="32">
        <f t="shared" si="42"/>
        <v>0</v>
      </c>
      <c r="K94" s="19">
        <f t="shared" si="43"/>
        <v>0</v>
      </c>
      <c r="L94" s="21">
        <f t="shared" si="44"/>
        <v>0</v>
      </c>
      <c r="M94" s="20">
        <v>10.08</v>
      </c>
      <c r="N94" s="32">
        <v>1.21</v>
      </c>
      <c r="O94" s="32">
        <v>1.01</v>
      </c>
      <c r="P94" s="32">
        <f t="shared" si="45"/>
        <v>0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44"/>
      <c r="B95" s="78"/>
      <c r="C95" s="70" t="s">
        <v>26</v>
      </c>
      <c r="D95" s="70">
        <f>SUM(D93+D94)</f>
        <v>0</v>
      </c>
      <c r="E95" s="70"/>
      <c r="F95" s="70" t="s">
        <v>26</v>
      </c>
      <c r="G95" s="70">
        <f>SUM(G93+G94)</f>
        <v>0</v>
      </c>
      <c r="H95" s="71"/>
      <c r="I95" s="71" t="s">
        <v>26</v>
      </c>
      <c r="J95" s="70">
        <f>SUM(J93+J94)</f>
        <v>0</v>
      </c>
      <c r="K95" s="123">
        <f t="shared" si="43"/>
        <v>0</v>
      </c>
      <c r="L95" s="123"/>
      <c r="M95" s="71" t="s">
        <v>26</v>
      </c>
      <c r="N95" s="70"/>
      <c r="O95" s="70"/>
      <c r="P95" s="70">
        <f>SUM(P93)</f>
        <v>0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7.0" customHeight="1">
      <c r="A96" s="79" t="s">
        <v>79</v>
      </c>
      <c r="B96" s="8" t="s">
        <v>2</v>
      </c>
      <c r="C96" s="9" t="s">
        <v>3</v>
      </c>
      <c r="D96" s="10" t="s">
        <v>4</v>
      </c>
      <c r="E96" s="8" t="s">
        <v>5</v>
      </c>
      <c r="F96" s="9" t="s">
        <v>3</v>
      </c>
      <c r="G96" s="9" t="s">
        <v>4</v>
      </c>
      <c r="H96" s="46" t="s">
        <v>6</v>
      </c>
      <c r="I96" s="11" t="s">
        <v>3</v>
      </c>
      <c r="J96" s="11" t="s">
        <v>7</v>
      </c>
      <c r="K96" s="116" t="s">
        <v>96</v>
      </c>
      <c r="L96" s="12" t="s">
        <v>8</v>
      </c>
      <c r="M96" s="8" t="s">
        <v>9</v>
      </c>
      <c r="N96" s="10" t="s">
        <v>10</v>
      </c>
      <c r="O96" s="10" t="s">
        <v>11</v>
      </c>
      <c r="P96" s="9" t="s">
        <v>12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0.25" customHeight="1">
      <c r="A97" s="44" t="s">
        <v>80</v>
      </c>
      <c r="B97" s="42">
        <v>550.0</v>
      </c>
      <c r="C97" s="82">
        <v>2.0</v>
      </c>
      <c r="D97" s="32">
        <f>B97*C97</f>
        <v>1100</v>
      </c>
      <c r="E97" s="20"/>
      <c r="F97" s="80"/>
      <c r="G97" s="32">
        <f>E97*F97</f>
        <v>0</v>
      </c>
      <c r="H97" s="20"/>
      <c r="I97" s="81"/>
      <c r="J97" s="32">
        <f>H97*I97</f>
        <v>0</v>
      </c>
      <c r="K97" s="19">
        <f t="shared" ref="K97:K98" si="46">D97+G97+J97</f>
        <v>1100</v>
      </c>
      <c r="L97" s="21">
        <f>C97+F97+I97</f>
        <v>2</v>
      </c>
      <c r="M97" s="20">
        <v>500.0</v>
      </c>
      <c r="N97" s="32"/>
      <c r="O97" s="32"/>
      <c r="P97" s="32">
        <f>((B97-M97)*C97)+((E97-M97)*F97)+((H97-M97)*I97)</f>
        <v>100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0.25" customHeight="1">
      <c r="A98" s="83"/>
      <c r="B98" s="84"/>
      <c r="C98" s="85" t="s">
        <v>81</v>
      </c>
      <c r="D98" s="86">
        <f>D17+D27+D37+D59+D72+D78+D95+D97+D91</f>
        <v>17150</v>
      </c>
      <c r="E98" s="87"/>
      <c r="F98" s="85" t="s">
        <v>81</v>
      </c>
      <c r="G98" s="86">
        <f>G17+G27+G37+G59+G72+G78+G95+G97+G91</f>
        <v>800</v>
      </c>
      <c r="H98" s="87"/>
      <c r="I98" s="85" t="s">
        <v>81</v>
      </c>
      <c r="J98" s="86">
        <f>J17+J27+J37+J59+J72+J78+J95+J97</f>
        <v>0</v>
      </c>
      <c r="K98" s="118">
        <f t="shared" si="46"/>
        <v>17950</v>
      </c>
      <c r="L98" s="119"/>
      <c r="M98" s="85" t="s">
        <v>81</v>
      </c>
      <c r="N98" s="86"/>
      <c r="O98" s="86"/>
      <c r="P98" s="86">
        <f>P17+P27+P37+P59+P72+P78+P95+P97</f>
        <v>7493</v>
      </c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</row>
    <row r="99" ht="20.25" customHeight="1">
      <c r="A99" s="3"/>
      <c r="B99" s="89"/>
      <c r="C99" s="90" t="s">
        <v>82</v>
      </c>
      <c r="E99" s="91">
        <f>K98</f>
        <v>17950</v>
      </c>
      <c r="G99" s="92"/>
      <c r="H99" s="93"/>
      <c r="I99" s="92"/>
      <c r="J99" s="132"/>
      <c r="K99" s="132"/>
      <c r="L99" s="132"/>
      <c r="M99" s="132"/>
      <c r="N99" s="133" t="s">
        <v>83</v>
      </c>
      <c r="P99" s="93">
        <f>P98</f>
        <v>7493</v>
      </c>
      <c r="Q99" s="9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15.75" customHeight="1">
      <c r="B100" s="95" t="s">
        <v>84</v>
      </c>
      <c r="I100" s="95"/>
      <c r="J100" s="95"/>
      <c r="K100" s="92"/>
      <c r="L100" s="92"/>
      <c r="M100" s="95"/>
      <c r="R100" s="3"/>
      <c r="S100" s="3"/>
      <c r="T100" s="3"/>
      <c r="U100" s="2"/>
      <c r="V100" s="2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15.75" customHeight="1">
      <c r="A101" s="96"/>
      <c r="B101" s="97" t="s">
        <v>85</v>
      </c>
      <c r="C101" s="98"/>
      <c r="D101" s="99" t="s">
        <v>86</v>
      </c>
      <c r="E101" s="100"/>
      <c r="F101" s="100"/>
      <c r="G101" s="99" t="s">
        <v>87</v>
      </c>
      <c r="H101" s="98"/>
      <c r="I101" s="101"/>
      <c r="J101" s="101"/>
      <c r="K101" s="92"/>
      <c r="L101" s="92"/>
      <c r="M101" s="99" t="s">
        <v>88</v>
      </c>
      <c r="N101" s="98"/>
      <c r="O101" s="99" t="s">
        <v>87</v>
      </c>
      <c r="P101" s="98"/>
      <c r="Q101" s="101"/>
      <c r="R101" s="3"/>
      <c r="S101" s="3"/>
      <c r="T101" s="3"/>
      <c r="U101" s="2"/>
      <c r="V101" s="2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15.75" customHeight="1">
      <c r="A102" s="102"/>
      <c r="B102" s="103">
        <v>1000.0</v>
      </c>
      <c r="C102" s="98"/>
      <c r="D102" s="104">
        <v>17.0</v>
      </c>
      <c r="E102" s="100"/>
      <c r="F102" s="100"/>
      <c r="G102" s="105">
        <f>D102*B102</f>
        <v>17000</v>
      </c>
      <c r="H102" s="98"/>
      <c r="I102" s="106"/>
      <c r="J102" s="2"/>
      <c r="K102" s="92"/>
      <c r="L102" s="92"/>
      <c r="M102" s="103"/>
      <c r="N102" s="98"/>
      <c r="O102" s="107">
        <v>860.0</v>
      </c>
      <c r="P102" s="98"/>
      <c r="Q102" s="135"/>
      <c r="R102" s="3"/>
      <c r="S102" s="3"/>
      <c r="T102" s="3"/>
      <c r="U102" s="2"/>
      <c r="V102" s="2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15.75" customHeight="1">
      <c r="A103" s="102"/>
      <c r="B103" s="103">
        <v>500.0</v>
      </c>
      <c r="C103" s="98"/>
      <c r="D103" s="104">
        <v>3.0</v>
      </c>
      <c r="E103" s="100"/>
      <c r="F103" s="100"/>
      <c r="G103" s="105">
        <f>B103*D103</f>
        <v>1500</v>
      </c>
      <c r="H103" s="98"/>
      <c r="I103" s="106"/>
      <c r="J103" s="2"/>
      <c r="K103" s="92"/>
      <c r="L103" s="92"/>
      <c r="M103" s="103"/>
      <c r="N103" s="98"/>
      <c r="O103" s="107"/>
      <c r="P103" s="98"/>
      <c r="Q103" s="135"/>
      <c r="R103" s="3"/>
      <c r="S103" s="3"/>
      <c r="T103" s="3"/>
      <c r="U103" s="2"/>
      <c r="V103" s="2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15.75" customHeight="1">
      <c r="A104" s="102"/>
      <c r="B104" s="103">
        <v>200.0</v>
      </c>
      <c r="C104" s="98"/>
      <c r="D104" s="108"/>
      <c r="E104" s="100"/>
      <c r="F104" s="100"/>
      <c r="G104" s="105">
        <f>D104*B104</f>
        <v>0</v>
      </c>
      <c r="H104" s="98"/>
      <c r="I104" s="106"/>
      <c r="J104" s="2"/>
      <c r="K104" s="92"/>
      <c r="L104" s="92"/>
      <c r="M104" s="103"/>
      <c r="N104" s="98"/>
      <c r="O104" s="107"/>
      <c r="P104" s="98"/>
      <c r="Q104" s="135"/>
      <c r="R104" s="3"/>
      <c r="S104" s="3"/>
      <c r="T104" s="3"/>
      <c r="U104" s="2"/>
      <c r="V104" s="2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A105" s="102"/>
      <c r="B105" s="103">
        <v>100.0</v>
      </c>
      <c r="C105" s="98"/>
      <c r="D105" s="104">
        <v>23.0</v>
      </c>
      <c r="E105" s="100"/>
      <c r="F105" s="100"/>
      <c r="G105" s="105">
        <f>B105*D105</f>
        <v>2300</v>
      </c>
      <c r="H105" s="98"/>
      <c r="I105" s="106"/>
      <c r="J105" s="2"/>
      <c r="K105" s="92"/>
      <c r="L105" s="92"/>
      <c r="M105" s="103"/>
      <c r="N105" s="98"/>
      <c r="O105" s="107"/>
      <c r="P105" s="98"/>
      <c r="Q105" s="135"/>
      <c r="R105" s="3"/>
      <c r="S105" s="3"/>
      <c r="T105" s="3"/>
      <c r="U105" s="2"/>
      <c r="V105" s="2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102"/>
      <c r="B106" s="103">
        <v>50.0</v>
      </c>
      <c r="C106" s="98"/>
      <c r="D106" s="104">
        <v>5.0</v>
      </c>
      <c r="E106" s="100"/>
      <c r="F106" s="100"/>
      <c r="G106" s="105">
        <f>D106*B106</f>
        <v>250</v>
      </c>
      <c r="H106" s="98"/>
      <c r="I106" s="106"/>
      <c r="J106" s="2"/>
      <c r="K106" s="92"/>
      <c r="L106" s="92"/>
      <c r="M106" s="103"/>
      <c r="N106" s="98"/>
      <c r="O106" s="107"/>
      <c r="P106" s="98"/>
      <c r="Q106" s="135"/>
      <c r="R106" s="3"/>
      <c r="S106" s="3"/>
      <c r="T106" s="3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102"/>
      <c r="B107" s="103">
        <v>20.0</v>
      </c>
      <c r="C107" s="98"/>
      <c r="D107" s="104">
        <v>41.0</v>
      </c>
      <c r="E107" s="100"/>
      <c r="F107" s="100"/>
      <c r="G107" s="105">
        <f>B107*D107</f>
        <v>820</v>
      </c>
      <c r="H107" s="98"/>
      <c r="I107" s="106"/>
      <c r="J107" s="2"/>
      <c r="K107" s="92"/>
      <c r="L107" s="92"/>
      <c r="M107" s="103"/>
      <c r="N107" s="98"/>
      <c r="O107" s="107"/>
      <c r="P107" s="98"/>
      <c r="Q107" s="135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96"/>
      <c r="B108" s="97" t="s">
        <v>89</v>
      </c>
      <c r="C108" s="98"/>
      <c r="D108" s="99" t="s">
        <v>86</v>
      </c>
      <c r="E108" s="100"/>
      <c r="F108" s="100"/>
      <c r="G108" s="99" t="s">
        <v>87</v>
      </c>
      <c r="H108" s="98"/>
      <c r="I108" s="109"/>
      <c r="J108" s="92"/>
      <c r="K108" s="92"/>
      <c r="L108" s="92"/>
      <c r="M108" s="105"/>
      <c r="N108" s="98"/>
      <c r="O108" s="107"/>
      <c r="P108" s="98"/>
      <c r="Q108" s="13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102"/>
      <c r="B109" s="103">
        <v>20.0</v>
      </c>
      <c r="C109" s="98"/>
      <c r="D109" s="104">
        <v>31.0</v>
      </c>
      <c r="E109" s="100"/>
      <c r="F109" s="100"/>
      <c r="G109" s="105">
        <f>D109*B109</f>
        <v>620</v>
      </c>
      <c r="H109" s="98"/>
      <c r="I109" s="106"/>
      <c r="J109" s="2"/>
      <c r="K109" s="92"/>
      <c r="L109" s="92"/>
      <c r="M109" s="103"/>
      <c r="N109" s="98"/>
      <c r="O109" s="107"/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10.0</v>
      </c>
      <c r="C110" s="98"/>
      <c r="D110" s="108"/>
      <c r="E110" s="100"/>
      <c r="F110" s="100"/>
      <c r="G110" s="105">
        <f>B110*D110</f>
        <v>0</v>
      </c>
      <c r="H110" s="98"/>
      <c r="I110" s="106"/>
      <c r="J110" s="2"/>
      <c r="K110" s="92"/>
      <c r="L110" s="92"/>
      <c r="M110" s="103"/>
      <c r="N110" s="98"/>
      <c r="O110" s="107"/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>
        <v>5.0</v>
      </c>
      <c r="C111" s="98"/>
      <c r="D111" s="104">
        <v>5.0</v>
      </c>
      <c r="E111" s="100"/>
      <c r="F111" s="100"/>
      <c r="G111" s="105">
        <f>D111*B111</f>
        <v>25</v>
      </c>
      <c r="H111" s="98"/>
      <c r="I111" s="106"/>
      <c r="J111" s="2"/>
      <c r="K111" s="92"/>
      <c r="L111" s="92"/>
      <c r="M111" s="103"/>
      <c r="N111" s="98"/>
      <c r="O111" s="105"/>
      <c r="P111" s="98"/>
      <c r="Q111" s="92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>
        <v>1.0</v>
      </c>
      <c r="C112" s="98"/>
      <c r="D112" s="104">
        <v>100.0</v>
      </c>
      <c r="E112" s="100"/>
      <c r="F112" s="100"/>
      <c r="G112" s="105">
        <f>B112*D112</f>
        <v>100</v>
      </c>
      <c r="H112" s="98"/>
      <c r="I112" s="106"/>
      <c r="J112" s="2"/>
      <c r="K112" s="92"/>
      <c r="L112" s="92"/>
      <c r="M112" s="103"/>
      <c r="N112" s="98"/>
      <c r="O112" s="105"/>
      <c r="P112" s="98"/>
      <c r="Q112" s="92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20.25" customHeight="1">
      <c r="A113" s="3"/>
      <c r="B113" s="110"/>
      <c r="C113" s="111"/>
      <c r="D113" s="111"/>
      <c r="E113" s="112" t="s">
        <v>90</v>
      </c>
      <c r="F113" s="98"/>
      <c r="G113" s="113">
        <f>SUM(G102:G112)</f>
        <v>22615</v>
      </c>
      <c r="H113" s="98"/>
      <c r="I113" s="111"/>
      <c r="J113" s="111"/>
      <c r="K113" s="92"/>
      <c r="L113" s="92"/>
      <c r="M113" s="111" t="s">
        <v>26</v>
      </c>
      <c r="O113" s="113">
        <f>SUM(O102:O112)</f>
        <v>860</v>
      </c>
      <c r="P113" s="98"/>
      <c r="Q113" s="136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7.25" customHeight="1">
      <c r="A114" s="3"/>
      <c r="B114" s="110"/>
      <c r="C114" s="111"/>
      <c r="D114" s="111"/>
      <c r="E114" s="112" t="s">
        <v>91</v>
      </c>
      <c r="F114" s="98"/>
      <c r="G114" s="113">
        <f>O113</f>
        <v>860</v>
      </c>
      <c r="H114" s="98"/>
      <c r="K114" s="92"/>
      <c r="L114" s="92"/>
      <c r="N114" s="3"/>
      <c r="O114" s="3"/>
      <c r="P114" s="3"/>
      <c r="Q114" s="3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20.25" customHeight="1">
      <c r="A115" s="3"/>
      <c r="B115" s="110"/>
      <c r="C115" s="111"/>
      <c r="D115" s="111"/>
      <c r="E115" s="112" t="s">
        <v>92</v>
      </c>
      <c r="F115" s="98"/>
      <c r="G115" s="114"/>
      <c r="H115" s="98"/>
      <c r="K115" s="92"/>
      <c r="L115" s="92"/>
      <c r="N115" s="3"/>
      <c r="O115" s="3"/>
      <c r="P115" s="3"/>
      <c r="Q115" s="3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20.25" customHeight="1">
      <c r="A116" s="3"/>
      <c r="B116" s="110"/>
      <c r="C116" s="111"/>
      <c r="D116" s="111"/>
      <c r="E116" s="112" t="s">
        <v>93</v>
      </c>
      <c r="F116" s="98"/>
      <c r="G116" s="114"/>
      <c r="H116" s="98"/>
      <c r="K116" s="92"/>
      <c r="L116" s="92"/>
      <c r="N116" s="3"/>
      <c r="O116" s="3"/>
      <c r="P116" s="3"/>
      <c r="Q116" s="3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20.25" customHeight="1">
      <c r="A117" s="102"/>
      <c r="B117" s="102"/>
      <c r="C117" s="111"/>
      <c r="D117" s="111"/>
      <c r="E117" s="112" t="s">
        <v>94</v>
      </c>
      <c r="F117" s="98"/>
      <c r="G117" s="113">
        <v>0.0</v>
      </c>
      <c r="H117" s="98"/>
      <c r="K117" s="92"/>
      <c r="L117" s="92"/>
      <c r="N117" s="3"/>
      <c r="O117" s="3"/>
      <c r="P117" s="3"/>
      <c r="Q117" s="3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20.25" customHeight="1">
      <c r="A118" s="102"/>
      <c r="B118" s="102"/>
      <c r="C118" s="111"/>
      <c r="D118" s="111"/>
      <c r="E118" s="112" t="s">
        <v>95</v>
      </c>
      <c r="F118" s="98"/>
      <c r="G118" s="113">
        <v>0.0</v>
      </c>
      <c r="H118" s="98"/>
      <c r="I118" s="3"/>
      <c r="J118" s="3"/>
      <c r="K118" s="92"/>
      <c r="L118" s="92"/>
      <c r="M118" s="3"/>
      <c r="N118" s="3"/>
      <c r="O118" s="3"/>
      <c r="P118" s="3"/>
      <c r="Q118" s="3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8.75" customHeight="1">
      <c r="A119" s="102"/>
      <c r="B119" s="102"/>
      <c r="C119" s="111"/>
      <c r="D119" s="111"/>
      <c r="E119" s="112" t="s">
        <v>26</v>
      </c>
      <c r="F119" s="98"/>
      <c r="G119" s="113">
        <f>SUM(G113:G118)</f>
        <v>23475</v>
      </c>
      <c r="H119" s="98"/>
      <c r="I119" s="3"/>
      <c r="J119" s="3"/>
      <c r="K119" s="92"/>
      <c r="L119" s="92"/>
      <c r="M119" s="3"/>
      <c r="N119" s="3"/>
      <c r="O119" s="3"/>
      <c r="P119" s="3"/>
      <c r="Q119" s="3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2"/>
      <c r="C120" s="102"/>
      <c r="D120" s="102"/>
      <c r="E120" s="102"/>
      <c r="F120" s="102"/>
      <c r="G120" s="102"/>
      <c r="H120" s="10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2"/>
      <c r="C121" s="102"/>
      <c r="D121" s="102"/>
      <c r="E121" s="102"/>
      <c r="F121" s="102"/>
      <c r="G121" s="102"/>
      <c r="H121" s="10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2"/>
      <c r="C122" s="102"/>
      <c r="D122" s="102"/>
      <c r="E122" s="102"/>
      <c r="F122" s="102"/>
      <c r="G122" s="102"/>
      <c r="H122" s="10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2"/>
      <c r="C123" s="102"/>
      <c r="D123" s="102"/>
      <c r="E123" s="102"/>
      <c r="F123" s="102"/>
      <c r="G123" s="102"/>
      <c r="H123" s="10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3"/>
      <c r="B124" s="2"/>
      <c r="C124" s="2"/>
      <c r="D124" s="2"/>
      <c r="E124" s="2"/>
      <c r="F124" s="2"/>
      <c r="G124" s="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3"/>
      <c r="B125" s="2"/>
      <c r="C125" s="2"/>
      <c r="D125" s="2"/>
      <c r="E125" s="2"/>
      <c r="F125" s="2"/>
      <c r="G125" s="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3"/>
      <c r="B126" s="2"/>
      <c r="C126" s="2"/>
      <c r="D126" s="2"/>
      <c r="E126" s="2"/>
      <c r="F126" s="2"/>
      <c r="G126" s="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3"/>
      <c r="B127" s="2"/>
      <c r="C127" s="2"/>
      <c r="D127" s="2"/>
      <c r="E127" s="2"/>
      <c r="F127" s="2"/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3"/>
      <c r="B128" s="2"/>
      <c r="C128" s="2"/>
      <c r="D128" s="2"/>
      <c r="E128" s="2"/>
      <c r="F128" s="2"/>
      <c r="G128" s="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3"/>
      <c r="B129" s="2"/>
      <c r="C129" s="2"/>
      <c r="D129" s="2"/>
      <c r="E129" s="2"/>
      <c r="F129" s="2"/>
      <c r="G129" s="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3"/>
      <c r="B130" s="2"/>
      <c r="C130" s="2"/>
      <c r="D130" s="2"/>
      <c r="E130" s="2"/>
      <c r="F130" s="2"/>
      <c r="G130" s="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3"/>
      <c r="B131" s="2"/>
      <c r="C131" s="2"/>
      <c r="D131" s="2"/>
      <c r="E131" s="2"/>
      <c r="F131" s="2"/>
      <c r="G131" s="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3"/>
      <c r="B132" s="2"/>
      <c r="C132" s="2"/>
      <c r="D132" s="2"/>
      <c r="E132" s="2"/>
      <c r="F132" s="2"/>
      <c r="G132" s="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19">
        <f t="shared" ref="S132:S135" si="47">E143*H143</f>
        <v>0</v>
      </c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3"/>
      <c r="B133" s="2"/>
      <c r="C133" s="2"/>
      <c r="D133" s="2"/>
      <c r="E133" s="2"/>
      <c r="F133" s="2"/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19">
        <f t="shared" si="47"/>
        <v>0</v>
      </c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5.75" customHeight="1">
      <c r="A134" s="3"/>
      <c r="B134" s="2"/>
      <c r="C134" s="2"/>
      <c r="D134" s="2"/>
      <c r="E134" s="2"/>
      <c r="F134" s="2"/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19">
        <f t="shared" si="47"/>
        <v>0</v>
      </c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15.75" customHeight="1">
      <c r="A135" s="3"/>
      <c r="B135" s="2"/>
      <c r="C135" s="2"/>
      <c r="D135" s="2"/>
      <c r="E135" s="2"/>
      <c r="F135" s="2"/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19">
        <f t="shared" si="47"/>
        <v>0</v>
      </c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15.75" customHeight="1">
      <c r="A136" s="3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5.75" customHeight="1">
      <c r="A137" s="3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3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3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3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3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3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3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15"/>
    </row>
    <row r="337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</row>
    <row r="338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</row>
    <row r="339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</row>
    <row r="340" ht="15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</row>
    <row r="341" ht="15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</row>
    <row r="342" ht="15.7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</row>
    <row r="343" ht="15.7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</sheetData>
  <mergeCells count="81">
    <mergeCell ref="M107:N107"/>
    <mergeCell ref="M108:N108"/>
    <mergeCell ref="M104:N104"/>
    <mergeCell ref="O104:P104"/>
    <mergeCell ref="M105:N105"/>
    <mergeCell ref="O105:P105"/>
    <mergeCell ref="M106:N106"/>
    <mergeCell ref="O106:P106"/>
    <mergeCell ref="O107:P107"/>
    <mergeCell ref="O108:P108"/>
    <mergeCell ref="B108:C108"/>
    <mergeCell ref="D108:F108"/>
    <mergeCell ref="G108:H108"/>
    <mergeCell ref="D109:F109"/>
    <mergeCell ref="G109:H109"/>
    <mergeCell ref="M109:N109"/>
    <mergeCell ref="O109:P109"/>
    <mergeCell ref="M111:N111"/>
    <mergeCell ref="O111:P111"/>
    <mergeCell ref="M112:N112"/>
    <mergeCell ref="O112:P112"/>
    <mergeCell ref="M113:N113"/>
    <mergeCell ref="O113:P113"/>
    <mergeCell ref="B109:C109"/>
    <mergeCell ref="B110:C110"/>
    <mergeCell ref="D110:F110"/>
    <mergeCell ref="G110:H110"/>
    <mergeCell ref="M110:N110"/>
    <mergeCell ref="O110:P110"/>
    <mergeCell ref="B111:C111"/>
    <mergeCell ref="B112:C112"/>
    <mergeCell ref="D112:F112"/>
    <mergeCell ref="G112:H112"/>
    <mergeCell ref="E113:F113"/>
    <mergeCell ref="G113:H113"/>
    <mergeCell ref="E114:F114"/>
    <mergeCell ref="G114:H114"/>
    <mergeCell ref="E118:F118"/>
    <mergeCell ref="E119:F119"/>
    <mergeCell ref="E115:F115"/>
    <mergeCell ref="G115:H115"/>
    <mergeCell ref="E116:F116"/>
    <mergeCell ref="G116:H116"/>
    <mergeCell ref="E117:F117"/>
    <mergeCell ref="G117:H117"/>
    <mergeCell ref="G118:H118"/>
    <mergeCell ref="G119:H119"/>
    <mergeCell ref="C99:D99"/>
    <mergeCell ref="E99:F99"/>
    <mergeCell ref="N99:O99"/>
    <mergeCell ref="B100:H100"/>
    <mergeCell ref="B101:C101"/>
    <mergeCell ref="D101:F101"/>
    <mergeCell ref="G101:H101"/>
    <mergeCell ref="D104:F104"/>
    <mergeCell ref="G104:H104"/>
    <mergeCell ref="M100:Q100"/>
    <mergeCell ref="M101:N101"/>
    <mergeCell ref="O101:P101"/>
    <mergeCell ref="M102:N102"/>
    <mergeCell ref="O102:P102"/>
    <mergeCell ref="M103:N103"/>
    <mergeCell ref="O103:P103"/>
    <mergeCell ref="B102:C102"/>
    <mergeCell ref="D102:F102"/>
    <mergeCell ref="G102:H102"/>
    <mergeCell ref="B103:C103"/>
    <mergeCell ref="D103:F103"/>
    <mergeCell ref="G103:H103"/>
    <mergeCell ref="B104:C104"/>
    <mergeCell ref="D107:F107"/>
    <mergeCell ref="G107:H107"/>
    <mergeCell ref="B105:C105"/>
    <mergeCell ref="D105:F105"/>
    <mergeCell ref="G105:H105"/>
    <mergeCell ref="B106:C106"/>
    <mergeCell ref="D106:F106"/>
    <mergeCell ref="G106:H106"/>
    <mergeCell ref="B107:C107"/>
    <mergeCell ref="D111:F111"/>
    <mergeCell ref="G111:H11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45415.0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18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18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/>
      <c r="D9" s="19">
        <f t="shared" si="1"/>
        <v>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0</v>
      </c>
      <c r="L9" s="21">
        <f t="shared" si="5"/>
        <v>0</v>
      </c>
      <c r="M9" s="20">
        <v>360.0</v>
      </c>
      <c r="N9" s="19">
        <v>43.2</v>
      </c>
      <c r="O9" s="19">
        <v>36.0</v>
      </c>
      <c r="P9" s="19">
        <f t="shared" si="6"/>
        <v>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>
        <v>1.0</v>
      </c>
      <c r="D10" s="19">
        <f t="shared" si="1"/>
        <v>1480</v>
      </c>
      <c r="E10" s="20">
        <v>1400.0</v>
      </c>
      <c r="F10" s="19"/>
      <c r="G10" s="19">
        <f t="shared" si="2"/>
        <v>0</v>
      </c>
      <c r="H10" s="20">
        <v>1375.0</v>
      </c>
      <c r="I10" s="19"/>
      <c r="J10" s="19">
        <f t="shared" si="3"/>
        <v>0</v>
      </c>
      <c r="K10" s="19">
        <f t="shared" si="4"/>
        <v>1480</v>
      </c>
      <c r="L10" s="21">
        <f t="shared" si="5"/>
        <v>1</v>
      </c>
      <c r="M10" s="20">
        <v>1125.0</v>
      </c>
      <c r="N10" s="19">
        <v>135.0</v>
      </c>
      <c r="O10" s="19">
        <v>112.5</v>
      </c>
      <c r="P10" s="19">
        <f t="shared" si="6"/>
        <v>355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>
        <v>1.0</v>
      </c>
      <c r="D12" s="19">
        <f t="shared" si="1"/>
        <v>1440</v>
      </c>
      <c r="E12" s="20">
        <v>1400.0</v>
      </c>
      <c r="F12" s="19"/>
      <c r="G12" s="19">
        <f t="shared" si="2"/>
        <v>0</v>
      </c>
      <c r="H12" s="20">
        <v>1375.0</v>
      </c>
      <c r="I12" s="19"/>
      <c r="J12" s="19">
        <f t="shared" si="3"/>
        <v>0</v>
      </c>
      <c r="K12" s="19">
        <f t="shared" si="4"/>
        <v>1440</v>
      </c>
      <c r="L12" s="21">
        <f t="shared" si="5"/>
        <v>1</v>
      </c>
      <c r="M12" s="20">
        <v>1125.0</v>
      </c>
      <c r="N12" s="19">
        <v>135.0</v>
      </c>
      <c r="O12" s="19">
        <v>112.5</v>
      </c>
      <c r="P12" s="19">
        <f t="shared" si="6"/>
        <v>315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1.0</v>
      </c>
      <c r="D13" s="19">
        <f t="shared" si="1"/>
        <v>450</v>
      </c>
      <c r="E13" s="20">
        <v>440.0</v>
      </c>
      <c r="F13" s="19"/>
      <c r="G13" s="19">
        <f t="shared" si="2"/>
        <v>0</v>
      </c>
      <c r="H13" s="20">
        <v>425.0</v>
      </c>
      <c r="I13" s="19"/>
      <c r="J13" s="19">
        <f t="shared" si="3"/>
        <v>0</v>
      </c>
      <c r="K13" s="19">
        <f t="shared" si="4"/>
        <v>450</v>
      </c>
      <c r="L13" s="21">
        <f t="shared" si="5"/>
        <v>1</v>
      </c>
      <c r="M13" s="20">
        <v>360.0</v>
      </c>
      <c r="N13" s="19">
        <v>43.2</v>
      </c>
      <c r="O13" s="19">
        <v>36.0</v>
      </c>
      <c r="P13" s="19">
        <f t="shared" si="6"/>
        <v>90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/>
      <c r="D14" s="19">
        <f t="shared" si="1"/>
        <v>0</v>
      </c>
      <c r="E14" s="20">
        <v>480.0</v>
      </c>
      <c r="F14" s="19"/>
      <c r="G14" s="19">
        <f t="shared" si="2"/>
        <v>0</v>
      </c>
      <c r="H14" s="20">
        <v>450.0</v>
      </c>
      <c r="I14" s="19"/>
      <c r="J14" s="19">
        <f t="shared" si="3"/>
        <v>0</v>
      </c>
      <c r="K14" s="19">
        <f t="shared" si="4"/>
        <v>0</v>
      </c>
      <c r="L14" s="21">
        <f t="shared" si="5"/>
        <v>0</v>
      </c>
      <c r="M14" s="20">
        <v>360.0</v>
      </c>
      <c r="N14" s="19">
        <v>43.2</v>
      </c>
      <c r="O14" s="19">
        <v>36.0</v>
      </c>
      <c r="P14" s="19">
        <f t="shared" si="6"/>
        <v>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>
        <v>2.0</v>
      </c>
      <c r="D15" s="19">
        <f t="shared" si="1"/>
        <v>520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520</v>
      </c>
      <c r="L15" s="21">
        <f t="shared" si="5"/>
        <v>2</v>
      </c>
      <c r="M15" s="20">
        <v>200.0</v>
      </c>
      <c r="N15" s="19">
        <v>24.0</v>
      </c>
      <c r="O15" s="19">
        <v>20.0</v>
      </c>
      <c r="P15" s="19">
        <f t="shared" si="6"/>
        <v>120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>
        <v>1.0</v>
      </c>
      <c r="D16" s="19">
        <f t="shared" si="1"/>
        <v>1650</v>
      </c>
      <c r="E16" s="20">
        <v>1600.0</v>
      </c>
      <c r="F16" s="19"/>
      <c r="G16" s="19">
        <f t="shared" si="2"/>
        <v>0</v>
      </c>
      <c r="H16" s="20">
        <v>1500.0</v>
      </c>
      <c r="I16" s="19"/>
      <c r="J16" s="19">
        <f t="shared" si="3"/>
        <v>0</v>
      </c>
      <c r="K16" s="19">
        <f t="shared" si="4"/>
        <v>1650</v>
      </c>
      <c r="L16" s="21">
        <f t="shared" si="5"/>
        <v>1</v>
      </c>
      <c r="M16" s="20">
        <v>1125.0</v>
      </c>
      <c r="N16" s="19">
        <v>135.0</v>
      </c>
      <c r="O16" s="19">
        <v>112.5</v>
      </c>
      <c r="P16" s="32">
        <f t="shared" si="6"/>
        <v>525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5540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0</v>
      </c>
      <c r="K17" s="118">
        <f t="shared" si="4"/>
        <v>5540</v>
      </c>
      <c r="L17" s="119"/>
      <c r="M17" s="35" t="s">
        <v>26</v>
      </c>
      <c r="N17" s="33"/>
      <c r="O17" s="33"/>
      <c r="P17" s="33">
        <f>SUM(P5:P16)</f>
        <v>1405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3"/>
      <c r="D19" s="32">
        <f t="shared" ref="D19:D26" si="7">B19*C19</f>
        <v>0</v>
      </c>
      <c r="E19" s="20">
        <v>350.0</v>
      </c>
      <c r="F19" s="43"/>
      <c r="G19" s="19">
        <f t="shared" ref="G19:G26" si="8">E19*F19</f>
        <v>0</v>
      </c>
      <c r="H19" s="20">
        <v>325.0</v>
      </c>
      <c r="I19" s="32"/>
      <c r="J19" s="32">
        <f t="shared" ref="J19:J26" si="9">H19*I19</f>
        <v>0</v>
      </c>
      <c r="K19" s="19">
        <f t="shared" ref="K19:K27" si="10">D19+G19+J19</f>
        <v>0</v>
      </c>
      <c r="L19" s="21">
        <f t="shared" ref="L19:L26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6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>
        <v>2.0</v>
      </c>
      <c r="D20" s="19">
        <f t="shared" si="7"/>
        <v>3800</v>
      </c>
      <c r="E20" s="20">
        <v>1700.0</v>
      </c>
      <c r="F20" s="26">
        <v>1.0</v>
      </c>
      <c r="G20" s="19">
        <f t="shared" si="8"/>
        <v>1700</v>
      </c>
      <c r="H20" s="20">
        <v>1500.0</v>
      </c>
      <c r="I20" s="19"/>
      <c r="J20" s="19">
        <f t="shared" si="9"/>
        <v>0</v>
      </c>
      <c r="K20" s="19">
        <f t="shared" si="10"/>
        <v>5500</v>
      </c>
      <c r="L20" s="21">
        <f t="shared" si="11"/>
        <v>3</v>
      </c>
      <c r="M20" s="20">
        <v>1200.0</v>
      </c>
      <c r="N20" s="19">
        <v>144.0</v>
      </c>
      <c r="O20" s="19">
        <v>120.0</v>
      </c>
      <c r="P20" s="19">
        <f t="shared" si="12"/>
        <v>1900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22" t="s">
        <v>30</v>
      </c>
      <c r="B21" s="17">
        <v>860.0</v>
      </c>
      <c r="C21" s="26"/>
      <c r="D21" s="19">
        <f t="shared" si="7"/>
        <v>0</v>
      </c>
      <c r="E21" s="20">
        <v>800.0</v>
      </c>
      <c r="F21" s="26">
        <v>1.0</v>
      </c>
      <c r="G21" s="19">
        <f t="shared" si="8"/>
        <v>800</v>
      </c>
      <c r="H21" s="20">
        <v>750.0</v>
      </c>
      <c r="I21" s="19"/>
      <c r="J21" s="19">
        <f t="shared" si="9"/>
        <v>0</v>
      </c>
      <c r="K21" s="19">
        <f t="shared" si="10"/>
        <v>800</v>
      </c>
      <c r="L21" s="21">
        <f t="shared" si="11"/>
        <v>1</v>
      </c>
      <c r="M21" s="20">
        <v>600.0</v>
      </c>
      <c r="N21" s="19">
        <v>72.0</v>
      </c>
      <c r="O21" s="19">
        <v>60.0</v>
      </c>
      <c r="P21" s="19">
        <f t="shared" si="12"/>
        <v>200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31</v>
      </c>
      <c r="B22" s="17">
        <v>2800.0</v>
      </c>
      <c r="C22" s="18"/>
      <c r="D22" s="19">
        <f t="shared" si="7"/>
        <v>0</v>
      </c>
      <c r="E22" s="20"/>
      <c r="F22" s="18"/>
      <c r="G22" s="19">
        <f t="shared" si="8"/>
        <v>0</v>
      </c>
      <c r="H22" s="20"/>
      <c r="I22" s="19"/>
      <c r="J22" s="19">
        <f t="shared" si="9"/>
        <v>0</v>
      </c>
      <c r="K22" s="19">
        <f t="shared" si="10"/>
        <v>0</v>
      </c>
      <c r="L22" s="21">
        <f t="shared" si="11"/>
        <v>0</v>
      </c>
      <c r="M22" s="20">
        <v>800.0</v>
      </c>
      <c r="N22" s="19">
        <v>96.0</v>
      </c>
      <c r="O22" s="19">
        <v>80.0</v>
      </c>
      <c r="P22" s="19">
        <f t="shared" si="12"/>
        <v>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32</v>
      </c>
      <c r="B23" s="17">
        <v>2000.0</v>
      </c>
      <c r="C23" s="18"/>
      <c r="D23" s="19">
        <f t="shared" si="7"/>
        <v>0</v>
      </c>
      <c r="E23" s="20">
        <v>1800.0</v>
      </c>
      <c r="F23" s="18"/>
      <c r="G23" s="19">
        <f t="shared" si="8"/>
        <v>0</v>
      </c>
      <c r="H23" s="20">
        <v>1500.0</v>
      </c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/>
      <c r="O23" s="19"/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33</v>
      </c>
      <c r="B24" s="17">
        <v>1500.0</v>
      </c>
      <c r="C24" s="26"/>
      <c r="D24" s="19">
        <f t="shared" si="7"/>
        <v>0</v>
      </c>
      <c r="E24" s="20">
        <v>1400.0</v>
      </c>
      <c r="F24" s="18"/>
      <c r="G24" s="19">
        <f t="shared" si="8"/>
        <v>0</v>
      </c>
      <c r="H24" s="20">
        <v>1300.0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1000.0</v>
      </c>
      <c r="C25" s="18"/>
      <c r="D25" s="19">
        <f t="shared" si="7"/>
        <v>0</v>
      </c>
      <c r="E25" s="20">
        <v>980.0</v>
      </c>
      <c r="F25" s="18"/>
      <c r="G25" s="19">
        <f t="shared" si="8"/>
        <v>0</v>
      </c>
      <c r="H25" s="20">
        <v>950.0</v>
      </c>
      <c r="I25" s="19"/>
      <c r="J25" s="19">
        <f t="shared" si="9"/>
        <v>0</v>
      </c>
      <c r="K25" s="19">
        <f t="shared" si="10"/>
        <v>0</v>
      </c>
      <c r="L25" s="21">
        <f t="shared" si="11"/>
        <v>0</v>
      </c>
      <c r="M25" s="20">
        <v>800.0</v>
      </c>
      <c r="N25" s="19"/>
      <c r="O25" s="19"/>
      <c r="P25" s="19">
        <f t="shared" si="12"/>
        <v>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44" t="s">
        <v>34</v>
      </c>
      <c r="B26" s="17">
        <v>1500.0</v>
      </c>
      <c r="C26" s="18"/>
      <c r="D26" s="19">
        <f t="shared" si="7"/>
        <v>0</v>
      </c>
      <c r="E26" s="20"/>
      <c r="F26" s="18"/>
      <c r="G26" s="19">
        <f t="shared" si="8"/>
        <v>0</v>
      </c>
      <c r="H26" s="20"/>
      <c r="I26" s="32"/>
      <c r="J26" s="32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8.75" customHeight="1">
      <c r="A27" s="3"/>
      <c r="B27" s="33"/>
      <c r="C27" s="33" t="s">
        <v>26</v>
      </c>
      <c r="D27" s="33">
        <f>SUM(D19:D26)</f>
        <v>3800</v>
      </c>
      <c r="E27" s="33"/>
      <c r="F27" s="33" t="s">
        <v>26</v>
      </c>
      <c r="G27" s="34">
        <f>SUM(G19:G26)</f>
        <v>2500</v>
      </c>
      <c r="H27" s="35"/>
      <c r="I27" s="35" t="s">
        <v>26</v>
      </c>
      <c r="J27" s="33">
        <f>SUM(J19:J26)</f>
        <v>0</v>
      </c>
      <c r="K27" s="118">
        <f t="shared" si="10"/>
        <v>6300</v>
      </c>
      <c r="L27" s="119"/>
      <c r="M27" s="35" t="s">
        <v>26</v>
      </c>
      <c r="N27" s="33"/>
      <c r="O27" s="33"/>
      <c r="P27" s="33">
        <f>SUM(P19:P26)</f>
        <v>2100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27.0" customHeight="1">
      <c r="A28" s="45" t="s">
        <v>35</v>
      </c>
      <c r="B28" s="8" t="s">
        <v>2</v>
      </c>
      <c r="C28" s="9" t="s">
        <v>3</v>
      </c>
      <c r="D28" s="10" t="s">
        <v>4</v>
      </c>
      <c r="E28" s="8" t="s">
        <v>5</v>
      </c>
      <c r="F28" s="9" t="s">
        <v>3</v>
      </c>
      <c r="G28" s="9" t="s">
        <v>4</v>
      </c>
      <c r="H28" s="46" t="s">
        <v>6</v>
      </c>
      <c r="I28" s="11" t="s">
        <v>3</v>
      </c>
      <c r="J28" s="11" t="s">
        <v>7</v>
      </c>
      <c r="K28" s="116" t="s">
        <v>96</v>
      </c>
      <c r="L28" s="12" t="s">
        <v>8</v>
      </c>
      <c r="M28" s="8" t="s">
        <v>9</v>
      </c>
      <c r="N28" s="10" t="s">
        <v>10</v>
      </c>
      <c r="O28" s="10" t="s">
        <v>11</v>
      </c>
      <c r="P28" s="9" t="s">
        <v>12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0.25" customHeight="1">
      <c r="A29" s="16" t="s">
        <v>36</v>
      </c>
      <c r="B29" s="17">
        <v>1450.0</v>
      </c>
      <c r="C29" s="26"/>
      <c r="D29" s="19">
        <f t="shared" ref="D29:D36" si="13">B29*C29</f>
        <v>0</v>
      </c>
      <c r="E29" s="20">
        <v>1400.0</v>
      </c>
      <c r="F29" s="18"/>
      <c r="G29" s="19">
        <f t="shared" ref="G29:G36" si="14">E29*F29</f>
        <v>0</v>
      </c>
      <c r="H29" s="20">
        <v>1300.0</v>
      </c>
      <c r="I29" s="117">
        <v>1.0</v>
      </c>
      <c r="J29" s="19">
        <f t="shared" ref="J29:J36" si="15">H29*I29</f>
        <v>1300</v>
      </c>
      <c r="K29" s="19">
        <f t="shared" ref="K29:K37" si="16">D29+G29+J29</f>
        <v>1300</v>
      </c>
      <c r="L29" s="21">
        <f t="shared" ref="L29:L36" si="17">C29+F29+I29</f>
        <v>1</v>
      </c>
      <c r="M29" s="20">
        <v>1000.0</v>
      </c>
      <c r="N29" s="19">
        <v>120.0</v>
      </c>
      <c r="O29" s="19">
        <v>100.0</v>
      </c>
      <c r="P29" s="19">
        <f t="shared" ref="P29:P36" si="18">((B29-M29)*C29)+((E29-M29)*F29)+((H29-M29)*I29)</f>
        <v>300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21" t="s">
        <v>97</v>
      </c>
      <c r="B30" s="68">
        <v>150.0</v>
      </c>
      <c r="C30" s="26">
        <v>2.0</v>
      </c>
      <c r="D30" s="19">
        <f t="shared" si="13"/>
        <v>300</v>
      </c>
      <c r="E30" s="122">
        <v>140.0</v>
      </c>
      <c r="F30" s="18"/>
      <c r="G30" s="19">
        <f t="shared" si="14"/>
        <v>0</v>
      </c>
      <c r="H30" s="122">
        <v>135.0</v>
      </c>
      <c r="I30" s="19"/>
      <c r="J30" s="19">
        <f t="shared" si="15"/>
        <v>0</v>
      </c>
      <c r="K30" s="19">
        <f t="shared" si="16"/>
        <v>300</v>
      </c>
      <c r="L30" s="21">
        <f t="shared" si="17"/>
        <v>2</v>
      </c>
      <c r="M30" s="122">
        <v>110.0</v>
      </c>
      <c r="N30" s="117">
        <v>12.0</v>
      </c>
      <c r="O30" s="117">
        <v>10.0</v>
      </c>
      <c r="P30" s="19">
        <f t="shared" si="18"/>
        <v>80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108</v>
      </c>
      <c r="B31" s="68">
        <v>150.0</v>
      </c>
      <c r="C31" s="26">
        <v>1.0</v>
      </c>
      <c r="D31" s="19">
        <f t="shared" si="13"/>
        <v>150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150</v>
      </c>
      <c r="L31" s="21">
        <f t="shared" si="17"/>
        <v>1</v>
      </c>
      <c r="M31" s="122">
        <v>100.0</v>
      </c>
      <c r="N31" s="117">
        <v>12.0</v>
      </c>
      <c r="O31" s="117">
        <v>10.0</v>
      </c>
      <c r="P31" s="19">
        <f t="shared" si="18"/>
        <v>50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22" t="s">
        <v>37</v>
      </c>
      <c r="B32" s="17">
        <v>375.0</v>
      </c>
      <c r="C32" s="18"/>
      <c r="D32" s="19">
        <f t="shared" si="13"/>
        <v>0</v>
      </c>
      <c r="E32" s="20">
        <v>360.0</v>
      </c>
      <c r="F32" s="18"/>
      <c r="G32" s="19">
        <f t="shared" si="14"/>
        <v>0</v>
      </c>
      <c r="H32" s="20">
        <v>340.0</v>
      </c>
      <c r="I32" s="19"/>
      <c r="J32" s="19">
        <f t="shared" si="15"/>
        <v>0</v>
      </c>
      <c r="K32" s="19">
        <f t="shared" si="16"/>
        <v>0</v>
      </c>
      <c r="L32" s="21">
        <f t="shared" si="17"/>
        <v>0</v>
      </c>
      <c r="M32" s="20">
        <v>280.0</v>
      </c>
      <c r="N32" s="19">
        <v>33.6</v>
      </c>
      <c r="O32" s="19">
        <v>28.0</v>
      </c>
      <c r="P32" s="19">
        <f t="shared" si="18"/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47" t="s">
        <v>38</v>
      </c>
      <c r="B33" s="42">
        <v>430.0</v>
      </c>
      <c r="C33" s="48">
        <v>5.0</v>
      </c>
      <c r="D33" s="32">
        <f t="shared" si="13"/>
        <v>2150</v>
      </c>
      <c r="E33" s="20">
        <v>400.0</v>
      </c>
      <c r="F33" s="43"/>
      <c r="G33" s="32">
        <f t="shared" si="14"/>
        <v>0</v>
      </c>
      <c r="H33" s="20">
        <v>350.0</v>
      </c>
      <c r="I33" s="32"/>
      <c r="J33" s="32">
        <f t="shared" si="15"/>
        <v>0</v>
      </c>
      <c r="K33" s="19">
        <f t="shared" si="16"/>
        <v>2150</v>
      </c>
      <c r="L33" s="21">
        <f t="shared" si="17"/>
        <v>5</v>
      </c>
      <c r="M33" s="20">
        <v>260.0</v>
      </c>
      <c r="N33" s="19">
        <v>31.2</v>
      </c>
      <c r="O33" s="19">
        <v>26.0</v>
      </c>
      <c r="P33" s="19">
        <f t="shared" si="18"/>
        <v>850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49" t="s">
        <v>39</v>
      </c>
      <c r="B34" s="17">
        <v>450.0</v>
      </c>
      <c r="C34" s="26"/>
      <c r="D34" s="19">
        <f t="shared" si="13"/>
        <v>0</v>
      </c>
      <c r="E34" s="20">
        <v>430.0</v>
      </c>
      <c r="F34" s="18"/>
      <c r="G34" s="19">
        <f t="shared" si="14"/>
        <v>0</v>
      </c>
      <c r="H34" s="20">
        <v>400.0</v>
      </c>
      <c r="I34" s="19"/>
      <c r="J34" s="19">
        <f t="shared" si="15"/>
        <v>0</v>
      </c>
      <c r="K34" s="19">
        <f t="shared" si="16"/>
        <v>0</v>
      </c>
      <c r="L34" s="21">
        <f t="shared" si="17"/>
        <v>0</v>
      </c>
      <c r="M34" s="20">
        <v>330.0</v>
      </c>
      <c r="N34" s="19">
        <v>39.6</v>
      </c>
      <c r="O34" s="19">
        <v>33.0</v>
      </c>
      <c r="P34" s="19">
        <f t="shared" si="18"/>
        <v>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9.5" customHeight="1">
      <c r="A35" s="50" t="s">
        <v>40</v>
      </c>
      <c r="B35" s="17">
        <v>450.0</v>
      </c>
      <c r="C35" s="26">
        <v>2.0</v>
      </c>
      <c r="D35" s="19">
        <f t="shared" si="13"/>
        <v>900</v>
      </c>
      <c r="E35" s="20">
        <v>400.0</v>
      </c>
      <c r="F35" s="26"/>
      <c r="G35" s="19">
        <f t="shared" si="14"/>
        <v>0</v>
      </c>
      <c r="H35" s="20">
        <v>375.0</v>
      </c>
      <c r="I35" s="19"/>
      <c r="J35" s="19">
        <f t="shared" si="15"/>
        <v>0</v>
      </c>
      <c r="K35" s="19">
        <f t="shared" si="16"/>
        <v>900</v>
      </c>
      <c r="L35" s="21">
        <f t="shared" si="17"/>
        <v>2</v>
      </c>
      <c r="M35" s="20">
        <v>280.0</v>
      </c>
      <c r="N35" s="19">
        <v>33.6</v>
      </c>
      <c r="O35" s="19">
        <v>28.0</v>
      </c>
      <c r="P35" s="32">
        <f t="shared" si="18"/>
        <v>340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9.5" customHeight="1">
      <c r="A36" s="31" t="s">
        <v>41</v>
      </c>
      <c r="B36" s="17">
        <v>220.0</v>
      </c>
      <c r="C36" s="18"/>
      <c r="D36" s="19">
        <f t="shared" si="13"/>
        <v>0</v>
      </c>
      <c r="E36" s="51"/>
      <c r="F36" s="18"/>
      <c r="G36" s="19">
        <f t="shared" si="14"/>
        <v>0</v>
      </c>
      <c r="H36" s="20"/>
      <c r="I36" s="19"/>
      <c r="J36" s="19">
        <f t="shared" si="15"/>
        <v>0</v>
      </c>
      <c r="K36" s="19">
        <f t="shared" si="16"/>
        <v>0</v>
      </c>
      <c r="L36" s="21">
        <f t="shared" si="17"/>
        <v>0</v>
      </c>
      <c r="M36" s="20">
        <v>120.0</v>
      </c>
      <c r="N36" s="19"/>
      <c r="O36" s="19"/>
      <c r="P36" s="32">
        <f t="shared" si="18"/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5.75" customHeight="1">
      <c r="A37" s="3"/>
      <c r="B37" s="33"/>
      <c r="C37" s="33" t="s">
        <v>26</v>
      </c>
      <c r="D37" s="33">
        <f>SUM(D29:D36)</f>
        <v>3500</v>
      </c>
      <c r="E37" s="33"/>
      <c r="F37" s="33" t="s">
        <v>26</v>
      </c>
      <c r="G37" s="34">
        <f>SUM(G29:G36)</f>
        <v>0</v>
      </c>
      <c r="H37" s="35"/>
      <c r="I37" s="35" t="s">
        <v>26</v>
      </c>
      <c r="J37" s="33">
        <f>SUM(J29:J36)</f>
        <v>1300</v>
      </c>
      <c r="K37" s="118">
        <f t="shared" si="16"/>
        <v>4800</v>
      </c>
      <c r="L37" s="119"/>
      <c r="M37" s="35" t="s">
        <v>26</v>
      </c>
      <c r="N37" s="33"/>
      <c r="O37" s="33"/>
      <c r="P37" s="33">
        <f>SUM(P29:P36)</f>
        <v>1620</v>
      </c>
      <c r="Q37" s="3"/>
      <c r="R37" s="3"/>
      <c r="S37" s="3"/>
      <c r="T37" s="3"/>
      <c r="U37" s="2"/>
      <c r="V37" s="2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25.5" customHeight="1">
      <c r="A38" s="36" t="s">
        <v>42</v>
      </c>
      <c r="B38" s="8" t="s">
        <v>2</v>
      </c>
      <c r="C38" s="37" t="s">
        <v>3</v>
      </c>
      <c r="D38" s="38" t="s">
        <v>4</v>
      </c>
      <c r="E38" s="39" t="s">
        <v>5</v>
      </c>
      <c r="F38" s="37" t="s">
        <v>3</v>
      </c>
      <c r="G38" s="37" t="s">
        <v>4</v>
      </c>
      <c r="H38" s="40" t="s">
        <v>6</v>
      </c>
      <c r="I38" s="41" t="s">
        <v>3</v>
      </c>
      <c r="J38" s="41" t="s">
        <v>7</v>
      </c>
      <c r="K38" s="116" t="s">
        <v>96</v>
      </c>
      <c r="L38" s="12" t="s">
        <v>8</v>
      </c>
      <c r="M38" s="8" t="s">
        <v>9</v>
      </c>
      <c r="N38" s="10" t="s">
        <v>10</v>
      </c>
      <c r="O38" s="10" t="s">
        <v>11</v>
      </c>
      <c r="P38" s="41" t="s">
        <v>12</v>
      </c>
      <c r="Q38" s="3"/>
      <c r="R38" s="3"/>
      <c r="S38" s="3"/>
      <c r="T38" s="3"/>
      <c r="U38" s="2"/>
      <c r="V38" s="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20.25" customHeight="1">
      <c r="A39" s="22" t="s">
        <v>43</v>
      </c>
      <c r="B39" s="17">
        <v>250.0</v>
      </c>
      <c r="C39" s="18"/>
      <c r="D39" s="18">
        <f t="shared" ref="D39:D58" si="19">B39*C39</f>
        <v>0</v>
      </c>
      <c r="E39" s="20"/>
      <c r="F39" s="18"/>
      <c r="G39" s="18">
        <f t="shared" ref="G39:G58" si="20">E39*F39</f>
        <v>0</v>
      </c>
      <c r="H39" s="20"/>
      <c r="I39" s="19"/>
      <c r="J39" s="21">
        <f t="shared" ref="J39:J58" si="21">H39*I39</f>
        <v>0</v>
      </c>
      <c r="K39" s="19">
        <f t="shared" ref="K39:K59" si="22">D39+G39+J39</f>
        <v>0</v>
      </c>
      <c r="L39" s="21">
        <f t="shared" ref="L39:L58" si="23">C39+F39+I39</f>
        <v>0</v>
      </c>
      <c r="M39" s="20"/>
      <c r="N39" s="19"/>
      <c r="O39" s="19"/>
      <c r="P39" s="21">
        <f t="shared" ref="P39:P57" si="24">((B39-M39)*C39)+((E39-M39)*F39)+((H39-M39)*I39)</f>
        <v>0</v>
      </c>
      <c r="Q39" s="3"/>
      <c r="R39" s="3"/>
      <c r="S39" s="3"/>
      <c r="T39" s="3"/>
      <c r="U39" s="2"/>
      <c r="V39" s="2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20.25" customHeight="1">
      <c r="A40" s="44" t="s">
        <v>44</v>
      </c>
      <c r="B40" s="17">
        <v>250.0</v>
      </c>
      <c r="C40" s="18"/>
      <c r="D40" s="18">
        <f t="shared" si="19"/>
        <v>0</v>
      </c>
      <c r="E40" s="20"/>
      <c r="F40" s="18"/>
      <c r="G40" s="18">
        <f t="shared" si="20"/>
        <v>0</v>
      </c>
      <c r="H40" s="20"/>
      <c r="I40" s="32"/>
      <c r="J40" s="52">
        <f t="shared" si="21"/>
        <v>0</v>
      </c>
      <c r="K40" s="19">
        <f t="shared" si="22"/>
        <v>0</v>
      </c>
      <c r="L40" s="21">
        <f t="shared" si="23"/>
        <v>0</v>
      </c>
      <c r="M40" s="20"/>
      <c r="N40" s="19"/>
      <c r="O40" s="19"/>
      <c r="P40" s="52">
        <f t="shared" si="24"/>
        <v>0</v>
      </c>
      <c r="Q40" s="3"/>
      <c r="R40" s="3"/>
      <c r="S40" s="3"/>
      <c r="T40" s="3"/>
      <c r="U40" s="2"/>
      <c r="V40" s="2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20.25" customHeight="1">
      <c r="A41" s="53" t="s">
        <v>45</v>
      </c>
      <c r="B41" s="17">
        <v>50.0</v>
      </c>
      <c r="C41" s="26"/>
      <c r="D41" s="18">
        <f t="shared" si="19"/>
        <v>0</v>
      </c>
      <c r="E41" s="20">
        <v>35.0</v>
      </c>
      <c r="F41" s="18"/>
      <c r="G41" s="18">
        <f t="shared" si="20"/>
        <v>0</v>
      </c>
      <c r="H41" s="20"/>
      <c r="I41" s="19"/>
      <c r="J41" s="21">
        <f t="shared" si="21"/>
        <v>0</v>
      </c>
      <c r="K41" s="19">
        <f t="shared" si="22"/>
        <v>0</v>
      </c>
      <c r="L41" s="21">
        <f t="shared" si="23"/>
        <v>0</v>
      </c>
      <c r="M41" s="20"/>
      <c r="N41" s="19"/>
      <c r="O41" s="19"/>
      <c r="P41" s="21">
        <f t="shared" si="24"/>
        <v>0</v>
      </c>
      <c r="Q41" s="3"/>
      <c r="R41" s="3"/>
      <c r="S41" s="3"/>
      <c r="T41" s="3"/>
      <c r="U41" s="2"/>
      <c r="V41" s="2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20.25" customHeight="1">
      <c r="A42" s="22" t="s">
        <v>46</v>
      </c>
      <c r="B42" s="17">
        <v>150.0</v>
      </c>
      <c r="C42" s="26">
        <v>2.0</v>
      </c>
      <c r="D42" s="19">
        <f t="shared" si="19"/>
        <v>300</v>
      </c>
      <c r="E42" s="20">
        <v>120.0</v>
      </c>
      <c r="F42" s="18"/>
      <c r="G42" s="18">
        <f t="shared" si="20"/>
        <v>0</v>
      </c>
      <c r="H42" s="20">
        <v>75.0</v>
      </c>
      <c r="I42" s="19"/>
      <c r="J42" s="21">
        <f t="shared" si="21"/>
        <v>0</v>
      </c>
      <c r="K42" s="19">
        <f t="shared" si="22"/>
        <v>300</v>
      </c>
      <c r="L42" s="21">
        <f t="shared" si="23"/>
        <v>2</v>
      </c>
      <c r="M42" s="20"/>
      <c r="N42" s="19"/>
      <c r="O42" s="19"/>
      <c r="P42" s="19">
        <f t="shared" si="24"/>
        <v>300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0.25" customHeight="1">
      <c r="A43" s="22" t="s">
        <v>47</v>
      </c>
      <c r="B43" s="17">
        <v>800.0</v>
      </c>
      <c r="C43" s="18"/>
      <c r="D43" s="18">
        <f t="shared" si="19"/>
        <v>0</v>
      </c>
      <c r="E43" s="20">
        <v>750.0</v>
      </c>
      <c r="F43" s="18"/>
      <c r="G43" s="18">
        <f t="shared" si="20"/>
        <v>0</v>
      </c>
      <c r="H43" s="20">
        <v>700.0</v>
      </c>
      <c r="I43" s="19"/>
      <c r="J43" s="21">
        <f t="shared" si="21"/>
        <v>0</v>
      </c>
      <c r="K43" s="19">
        <f t="shared" si="22"/>
        <v>0</v>
      </c>
      <c r="L43" s="21">
        <f t="shared" si="23"/>
        <v>0</v>
      </c>
      <c r="M43" s="20"/>
      <c r="N43" s="19"/>
      <c r="O43" s="19"/>
      <c r="P43" s="19">
        <f t="shared" si="24"/>
        <v>0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54" t="s">
        <v>48</v>
      </c>
      <c r="B44" s="25">
        <v>190.0</v>
      </c>
      <c r="C44" s="55">
        <v>4.0</v>
      </c>
      <c r="D44" s="56">
        <f t="shared" si="19"/>
        <v>760</v>
      </c>
      <c r="E44" s="20">
        <v>175.0</v>
      </c>
      <c r="F44" s="57"/>
      <c r="G44" s="56">
        <f t="shared" si="20"/>
        <v>0</v>
      </c>
      <c r="H44" s="20">
        <v>150.0</v>
      </c>
      <c r="I44" s="28"/>
      <c r="J44" s="58">
        <f t="shared" si="21"/>
        <v>0</v>
      </c>
      <c r="K44" s="19">
        <f t="shared" si="22"/>
        <v>760</v>
      </c>
      <c r="L44" s="21">
        <f t="shared" si="23"/>
        <v>4</v>
      </c>
      <c r="M44" s="20">
        <v>117.0</v>
      </c>
      <c r="N44" s="27">
        <v>14.04</v>
      </c>
      <c r="O44" s="27">
        <v>11.7</v>
      </c>
      <c r="P44" s="19">
        <f t="shared" si="24"/>
        <v>292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20.25" customHeight="1">
      <c r="A45" s="59" t="s">
        <v>48</v>
      </c>
      <c r="B45" s="60">
        <v>180.0</v>
      </c>
      <c r="C45" s="137">
        <v>6.0</v>
      </c>
      <c r="D45" s="61">
        <f t="shared" si="19"/>
        <v>1080</v>
      </c>
      <c r="E45" s="20">
        <v>165.0</v>
      </c>
      <c r="F45" s="62"/>
      <c r="G45" s="61">
        <f t="shared" si="20"/>
        <v>0</v>
      </c>
      <c r="H45" s="20">
        <v>140.0</v>
      </c>
      <c r="I45" s="27"/>
      <c r="J45" s="63">
        <f t="shared" si="21"/>
        <v>0</v>
      </c>
      <c r="K45" s="19">
        <f t="shared" si="22"/>
        <v>1080</v>
      </c>
      <c r="L45" s="21">
        <f t="shared" si="23"/>
        <v>6</v>
      </c>
      <c r="M45" s="20">
        <v>110.0</v>
      </c>
      <c r="N45" s="27">
        <v>13.2</v>
      </c>
      <c r="O45" s="27">
        <v>11.0</v>
      </c>
      <c r="P45" s="32">
        <f t="shared" si="24"/>
        <v>420</v>
      </c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20.25" customHeight="1">
      <c r="A46" s="64" t="s">
        <v>49</v>
      </c>
      <c r="B46" s="17">
        <v>75.0</v>
      </c>
      <c r="C46" s="18"/>
      <c r="D46" s="18">
        <f t="shared" si="19"/>
        <v>0</v>
      </c>
      <c r="E46" s="20"/>
      <c r="F46" s="18"/>
      <c r="G46" s="18">
        <f t="shared" si="20"/>
        <v>0</v>
      </c>
      <c r="H46" s="20"/>
      <c r="I46" s="19"/>
      <c r="J46" s="21">
        <f t="shared" si="21"/>
        <v>0</v>
      </c>
      <c r="K46" s="19">
        <f t="shared" si="22"/>
        <v>0</v>
      </c>
      <c r="L46" s="21">
        <f t="shared" si="23"/>
        <v>0</v>
      </c>
      <c r="M46" s="20"/>
      <c r="N46" s="19"/>
      <c r="O46" s="19"/>
      <c r="P46" s="32">
        <f t="shared" si="24"/>
        <v>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49</v>
      </c>
      <c r="B47" s="17">
        <v>100.0</v>
      </c>
      <c r="C47" s="26">
        <v>2.0</v>
      </c>
      <c r="D47" s="18">
        <f t="shared" si="19"/>
        <v>200</v>
      </c>
      <c r="E47" s="20">
        <v>80.0</v>
      </c>
      <c r="F47" s="26"/>
      <c r="G47" s="18">
        <f t="shared" si="20"/>
        <v>0</v>
      </c>
      <c r="H47" s="20">
        <v>70.0</v>
      </c>
      <c r="I47" s="19"/>
      <c r="J47" s="21">
        <f t="shared" si="21"/>
        <v>0</v>
      </c>
      <c r="K47" s="19">
        <f t="shared" si="22"/>
        <v>200</v>
      </c>
      <c r="L47" s="21">
        <f t="shared" si="23"/>
        <v>2</v>
      </c>
      <c r="M47" s="20"/>
      <c r="N47" s="19"/>
      <c r="O47" s="19"/>
      <c r="P47" s="21">
        <f t="shared" si="24"/>
        <v>200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22" t="s">
        <v>50</v>
      </c>
      <c r="B48" s="17">
        <v>600.0</v>
      </c>
      <c r="C48" s="26"/>
      <c r="D48" s="18">
        <f t="shared" si="19"/>
        <v>0</v>
      </c>
      <c r="E48" s="20">
        <v>500.0</v>
      </c>
      <c r="F48" s="18"/>
      <c r="G48" s="18">
        <f t="shared" si="20"/>
        <v>0</v>
      </c>
      <c r="H48" s="20">
        <v>400.0</v>
      </c>
      <c r="I48" s="19"/>
      <c r="J48" s="21">
        <f t="shared" si="21"/>
        <v>0</v>
      </c>
      <c r="K48" s="19">
        <f t="shared" si="22"/>
        <v>0</v>
      </c>
      <c r="L48" s="21">
        <f t="shared" si="23"/>
        <v>0</v>
      </c>
      <c r="M48" s="20"/>
      <c r="N48" s="19"/>
      <c r="O48" s="19"/>
      <c r="P48" s="21">
        <f t="shared" si="24"/>
        <v>0</v>
      </c>
      <c r="Q48" s="3"/>
      <c r="R48" s="3"/>
      <c r="S48" s="3"/>
      <c r="T48" s="3"/>
      <c r="U48" s="2"/>
      <c r="V48" s="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20.25" customHeight="1">
      <c r="A49" s="22" t="s">
        <v>51</v>
      </c>
      <c r="B49" s="17">
        <v>150.0</v>
      </c>
      <c r="C49" s="26"/>
      <c r="D49" s="18">
        <f t="shared" si="19"/>
        <v>0</v>
      </c>
      <c r="E49" s="20">
        <v>125.0</v>
      </c>
      <c r="F49" s="18"/>
      <c r="G49" s="18">
        <f t="shared" si="20"/>
        <v>0</v>
      </c>
      <c r="H49" s="20">
        <v>100.0</v>
      </c>
      <c r="I49" s="19"/>
      <c r="J49" s="21">
        <f t="shared" si="21"/>
        <v>0</v>
      </c>
      <c r="K49" s="19">
        <f t="shared" si="22"/>
        <v>0</v>
      </c>
      <c r="L49" s="21">
        <f t="shared" si="23"/>
        <v>0</v>
      </c>
      <c r="M49" s="20"/>
      <c r="N49" s="19"/>
      <c r="O49" s="19"/>
      <c r="P49" s="21">
        <f t="shared" si="24"/>
        <v>0</v>
      </c>
      <c r="Q49" s="3"/>
      <c r="R49" s="3"/>
      <c r="S49" s="3"/>
      <c r="T49" s="3"/>
      <c r="U49" s="2"/>
      <c r="V49" s="2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20.25" customHeight="1">
      <c r="A50" s="65" t="s">
        <v>52</v>
      </c>
      <c r="B50" s="17">
        <v>200.0</v>
      </c>
      <c r="C50" s="26">
        <v>3.0</v>
      </c>
      <c r="D50" s="18">
        <f t="shared" si="19"/>
        <v>600</v>
      </c>
      <c r="E50" s="20">
        <v>175.0</v>
      </c>
      <c r="F50" s="18"/>
      <c r="G50" s="18">
        <f t="shared" si="20"/>
        <v>0</v>
      </c>
      <c r="H50" s="20">
        <v>150.0</v>
      </c>
      <c r="I50" s="32"/>
      <c r="J50" s="52">
        <f t="shared" si="21"/>
        <v>0</v>
      </c>
      <c r="K50" s="19">
        <f t="shared" si="22"/>
        <v>600</v>
      </c>
      <c r="L50" s="21">
        <f t="shared" si="23"/>
        <v>3</v>
      </c>
      <c r="M50" s="20"/>
      <c r="N50" s="19"/>
      <c r="O50" s="19"/>
      <c r="P50" s="52">
        <f t="shared" si="24"/>
        <v>600</v>
      </c>
      <c r="Q50" s="3"/>
      <c r="R50" s="3"/>
      <c r="S50" s="3"/>
      <c r="T50" s="3"/>
      <c r="U50" s="2"/>
      <c r="V50" s="2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20.25" customHeight="1">
      <c r="A51" s="22" t="s">
        <v>53</v>
      </c>
      <c r="B51" s="17">
        <v>250.0</v>
      </c>
      <c r="C51" s="26">
        <v>3.0</v>
      </c>
      <c r="D51" s="18">
        <f t="shared" si="19"/>
        <v>750</v>
      </c>
      <c r="E51" s="20">
        <v>230.0</v>
      </c>
      <c r="F51" s="18"/>
      <c r="G51" s="18">
        <f t="shared" si="20"/>
        <v>0</v>
      </c>
      <c r="H51" s="20">
        <v>200.0</v>
      </c>
      <c r="I51" s="117">
        <v>1.0</v>
      </c>
      <c r="J51" s="21">
        <f t="shared" si="21"/>
        <v>200</v>
      </c>
      <c r="K51" s="19">
        <f t="shared" si="22"/>
        <v>950</v>
      </c>
      <c r="L51" s="21">
        <f t="shared" si="23"/>
        <v>4</v>
      </c>
      <c r="M51" s="20"/>
      <c r="N51" s="19"/>
      <c r="O51" s="19"/>
      <c r="P51" s="21">
        <f t="shared" si="24"/>
        <v>950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54</v>
      </c>
      <c r="B52" s="17">
        <v>120.0</v>
      </c>
      <c r="C52" s="18"/>
      <c r="D52" s="18">
        <f t="shared" si="19"/>
        <v>0</v>
      </c>
      <c r="E52" s="20">
        <v>100.0</v>
      </c>
      <c r="F52" s="18"/>
      <c r="G52" s="18">
        <f t="shared" si="20"/>
        <v>0</v>
      </c>
      <c r="H52" s="20">
        <v>80.0</v>
      </c>
      <c r="I52" s="19"/>
      <c r="J52" s="21">
        <f t="shared" si="21"/>
        <v>0</v>
      </c>
      <c r="K52" s="19">
        <f t="shared" si="22"/>
        <v>0</v>
      </c>
      <c r="L52" s="21">
        <f t="shared" si="23"/>
        <v>0</v>
      </c>
      <c r="M52" s="20"/>
      <c r="N52" s="19"/>
      <c r="O52" s="19"/>
      <c r="P52" s="21">
        <f t="shared" si="24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55</v>
      </c>
      <c r="B53" s="17">
        <v>160.0</v>
      </c>
      <c r="C53" s="26">
        <v>3.0</v>
      </c>
      <c r="D53" s="66">
        <f t="shared" si="19"/>
        <v>480</v>
      </c>
      <c r="E53" s="20"/>
      <c r="F53" s="18"/>
      <c r="G53" s="18">
        <f t="shared" si="20"/>
        <v>0</v>
      </c>
      <c r="H53" s="20"/>
      <c r="I53" s="19"/>
      <c r="J53" s="21">
        <f t="shared" si="21"/>
        <v>0</v>
      </c>
      <c r="K53" s="19">
        <f t="shared" si="22"/>
        <v>480</v>
      </c>
      <c r="L53" s="21">
        <f t="shared" si="23"/>
        <v>3</v>
      </c>
      <c r="M53" s="20"/>
      <c r="N53" s="19"/>
      <c r="O53" s="19"/>
      <c r="P53" s="21">
        <f t="shared" si="24"/>
        <v>480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44" t="s">
        <v>56</v>
      </c>
      <c r="B54" s="17">
        <v>300.0</v>
      </c>
      <c r="C54" s="26"/>
      <c r="D54" s="18">
        <f t="shared" si="19"/>
        <v>0</v>
      </c>
      <c r="E54" s="20">
        <v>275.0</v>
      </c>
      <c r="F54" s="18"/>
      <c r="G54" s="18">
        <f t="shared" si="20"/>
        <v>0</v>
      </c>
      <c r="H54" s="20">
        <v>250.0</v>
      </c>
      <c r="I54" s="32"/>
      <c r="J54" s="52">
        <f t="shared" si="21"/>
        <v>0</v>
      </c>
      <c r="K54" s="19">
        <f t="shared" si="22"/>
        <v>0</v>
      </c>
      <c r="L54" s="21">
        <f t="shared" si="23"/>
        <v>0</v>
      </c>
      <c r="M54" s="20"/>
      <c r="N54" s="19"/>
      <c r="O54" s="19"/>
      <c r="P54" s="52">
        <f t="shared" si="24"/>
        <v>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67" t="s">
        <v>57</v>
      </c>
      <c r="B55" s="68">
        <v>150.0</v>
      </c>
      <c r="C55" s="26"/>
      <c r="D55" s="18">
        <f t="shared" si="19"/>
        <v>0</v>
      </c>
      <c r="E55" s="20"/>
      <c r="F55" s="18"/>
      <c r="G55" s="18">
        <f t="shared" si="20"/>
        <v>0</v>
      </c>
      <c r="H55" s="20"/>
      <c r="I55" s="32"/>
      <c r="J55" s="52">
        <f t="shared" si="21"/>
        <v>0</v>
      </c>
      <c r="K55" s="19">
        <f t="shared" si="22"/>
        <v>0</v>
      </c>
      <c r="L55" s="21">
        <f t="shared" si="23"/>
        <v>0</v>
      </c>
      <c r="M55" s="20"/>
      <c r="N55" s="19"/>
      <c r="O55" s="19"/>
      <c r="P55" s="52">
        <f t="shared" si="24"/>
        <v>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44" t="s">
        <v>58</v>
      </c>
      <c r="B56" s="17">
        <v>500.0</v>
      </c>
      <c r="C56" s="18"/>
      <c r="D56" s="18">
        <f t="shared" si="19"/>
        <v>0</v>
      </c>
      <c r="E56" s="20">
        <v>450.0</v>
      </c>
      <c r="F56" s="18"/>
      <c r="G56" s="18">
        <f t="shared" si="20"/>
        <v>0</v>
      </c>
      <c r="H56" s="20">
        <v>400.0</v>
      </c>
      <c r="I56" s="32"/>
      <c r="J56" s="52">
        <f t="shared" si="21"/>
        <v>0</v>
      </c>
      <c r="K56" s="19">
        <f t="shared" si="22"/>
        <v>0</v>
      </c>
      <c r="L56" s="21">
        <f t="shared" si="23"/>
        <v>0</v>
      </c>
      <c r="M56" s="20"/>
      <c r="N56" s="19"/>
      <c r="O56" s="19"/>
      <c r="P56" s="52">
        <f t="shared" si="24"/>
        <v>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44" t="s">
        <v>59</v>
      </c>
      <c r="B57" s="42">
        <v>350.0</v>
      </c>
      <c r="C57" s="48"/>
      <c r="D57" s="43">
        <f t="shared" si="19"/>
        <v>0</v>
      </c>
      <c r="E57" s="20">
        <v>300.0</v>
      </c>
      <c r="F57" s="43"/>
      <c r="G57" s="43">
        <f t="shared" si="20"/>
        <v>0</v>
      </c>
      <c r="H57" s="20">
        <v>250.0</v>
      </c>
      <c r="I57" s="32"/>
      <c r="J57" s="52">
        <f t="shared" si="21"/>
        <v>0</v>
      </c>
      <c r="K57" s="19">
        <f t="shared" si="22"/>
        <v>0</v>
      </c>
      <c r="L57" s="21">
        <f t="shared" si="23"/>
        <v>0</v>
      </c>
      <c r="M57" s="20"/>
      <c r="N57" s="19"/>
      <c r="O57" s="19"/>
      <c r="P57" s="52">
        <f t="shared" si="24"/>
        <v>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44" t="s">
        <v>60</v>
      </c>
      <c r="B58" s="42">
        <v>250.0</v>
      </c>
      <c r="C58" s="48"/>
      <c r="D58" s="43">
        <f t="shared" si="19"/>
        <v>0</v>
      </c>
      <c r="E58" s="51">
        <v>200.0</v>
      </c>
      <c r="F58" s="43"/>
      <c r="G58" s="43">
        <f t="shared" si="20"/>
        <v>0</v>
      </c>
      <c r="H58" s="51">
        <v>180.0</v>
      </c>
      <c r="I58" s="32"/>
      <c r="J58" s="52">
        <f t="shared" si="21"/>
        <v>0</v>
      </c>
      <c r="K58" s="19">
        <f t="shared" si="22"/>
        <v>0</v>
      </c>
      <c r="L58" s="21">
        <f t="shared" si="23"/>
        <v>0</v>
      </c>
      <c r="M58" s="51"/>
      <c r="N58" s="19"/>
      <c r="O58" s="19"/>
      <c r="P58" s="32"/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15.75" customHeight="1">
      <c r="A59" s="44" t="s">
        <v>61</v>
      </c>
      <c r="B59" s="69"/>
      <c r="C59" s="70" t="s">
        <v>26</v>
      </c>
      <c r="D59" s="70">
        <f>SUM(D39:D58)</f>
        <v>4170</v>
      </c>
      <c r="E59" s="70"/>
      <c r="F59" s="70" t="s">
        <v>26</v>
      </c>
      <c r="G59" s="70">
        <f>SUM(G39:G58)</f>
        <v>0</v>
      </c>
      <c r="H59" s="71"/>
      <c r="I59" s="71" t="s">
        <v>26</v>
      </c>
      <c r="J59" s="70">
        <f>SUM(J39:J58)</f>
        <v>200</v>
      </c>
      <c r="K59" s="123">
        <f t="shared" si="22"/>
        <v>4370</v>
      </c>
      <c r="L59" s="123"/>
      <c r="M59" s="71" t="s">
        <v>26</v>
      </c>
      <c r="N59" s="70"/>
      <c r="O59" s="70"/>
      <c r="P59" s="70">
        <f>SUM(P39:P58)</f>
        <v>3242</v>
      </c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26.25" customHeight="1">
      <c r="A60" s="72" t="s">
        <v>62</v>
      </c>
      <c r="B60" s="8" t="s">
        <v>2</v>
      </c>
      <c r="C60" s="37" t="s">
        <v>3</v>
      </c>
      <c r="D60" s="38" t="s">
        <v>4</v>
      </c>
      <c r="E60" s="39" t="s">
        <v>5</v>
      </c>
      <c r="F60" s="37" t="s">
        <v>3</v>
      </c>
      <c r="G60" s="37" t="s">
        <v>4</v>
      </c>
      <c r="H60" s="40" t="s">
        <v>6</v>
      </c>
      <c r="I60" s="41" t="s">
        <v>3</v>
      </c>
      <c r="J60" s="41" t="s">
        <v>7</v>
      </c>
      <c r="K60" s="116" t="s">
        <v>96</v>
      </c>
      <c r="L60" s="12" t="s">
        <v>8</v>
      </c>
      <c r="M60" s="8" t="s">
        <v>9</v>
      </c>
      <c r="N60" s="10" t="s">
        <v>10</v>
      </c>
      <c r="O60" s="10" t="s">
        <v>11</v>
      </c>
      <c r="P60" s="41" t="s">
        <v>12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0.25" customHeight="1">
      <c r="A61" s="44" t="s">
        <v>63</v>
      </c>
      <c r="B61" s="42">
        <v>320.0</v>
      </c>
      <c r="C61" s="43"/>
      <c r="D61" s="32">
        <f t="shared" ref="D61:D71" si="25">B61*C61</f>
        <v>0</v>
      </c>
      <c r="E61" s="20">
        <v>300.0</v>
      </c>
      <c r="F61" s="43"/>
      <c r="G61" s="32">
        <f t="shared" ref="G61:G71" si="26">E61*F61</f>
        <v>0</v>
      </c>
      <c r="H61" s="20">
        <v>300.0</v>
      </c>
      <c r="I61" s="32"/>
      <c r="J61" s="32">
        <f t="shared" ref="J61:J71" si="27">H61*I61</f>
        <v>0</v>
      </c>
      <c r="K61" s="19">
        <f t="shared" ref="K61:K72" si="28">D61+G61+J61</f>
        <v>0</v>
      </c>
      <c r="L61" s="21">
        <f t="shared" ref="L61:L71" si="29">C61+F61+I61</f>
        <v>0</v>
      </c>
      <c r="M61" s="20">
        <v>240.0</v>
      </c>
      <c r="N61" s="32">
        <v>28.8</v>
      </c>
      <c r="O61" s="32">
        <v>24.0</v>
      </c>
      <c r="P61" s="32">
        <f t="shared" ref="P61:P71" si="30">((B61-M61)*C61)+((E61-M61)*F61)+((H61-M61)*I61)</f>
        <v>0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44" t="s">
        <v>64</v>
      </c>
      <c r="B62" s="17">
        <v>80.0</v>
      </c>
      <c r="C62" s="18"/>
      <c r="D62" s="19">
        <f t="shared" si="25"/>
        <v>0</v>
      </c>
      <c r="E62" s="20">
        <v>70.0</v>
      </c>
      <c r="F62" s="18"/>
      <c r="G62" s="19">
        <f t="shared" si="26"/>
        <v>0</v>
      </c>
      <c r="H62" s="20">
        <v>60.0</v>
      </c>
      <c r="I62" s="32"/>
      <c r="J62" s="32">
        <f t="shared" si="27"/>
        <v>0</v>
      </c>
      <c r="K62" s="19">
        <f t="shared" si="28"/>
        <v>0</v>
      </c>
      <c r="L62" s="21">
        <f t="shared" si="29"/>
        <v>0</v>
      </c>
      <c r="M62" s="20">
        <v>60.0</v>
      </c>
      <c r="N62" s="32"/>
      <c r="O62" s="32"/>
      <c r="P62" s="32">
        <f t="shared" si="30"/>
        <v>0</v>
      </c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44" t="s">
        <v>64</v>
      </c>
      <c r="B63" s="17">
        <v>130.0</v>
      </c>
      <c r="C63" s="18"/>
      <c r="D63" s="19">
        <f t="shared" si="25"/>
        <v>0</v>
      </c>
      <c r="E63" s="20">
        <v>120.0</v>
      </c>
      <c r="F63" s="18"/>
      <c r="G63" s="19">
        <f t="shared" si="26"/>
        <v>0</v>
      </c>
      <c r="H63" s="20">
        <v>110.0</v>
      </c>
      <c r="I63" s="32"/>
      <c r="J63" s="32">
        <f t="shared" si="27"/>
        <v>0</v>
      </c>
      <c r="K63" s="19">
        <f t="shared" si="28"/>
        <v>0</v>
      </c>
      <c r="L63" s="21">
        <f t="shared" si="29"/>
        <v>0</v>
      </c>
      <c r="M63" s="20">
        <v>100.0</v>
      </c>
      <c r="N63" s="32"/>
      <c r="O63" s="32"/>
      <c r="P63" s="32">
        <f t="shared" si="30"/>
        <v>0</v>
      </c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20.25" customHeight="1">
      <c r="A64" s="44" t="s">
        <v>65</v>
      </c>
      <c r="B64" s="17">
        <v>430.0</v>
      </c>
      <c r="C64" s="18"/>
      <c r="D64" s="21">
        <f t="shared" si="25"/>
        <v>0</v>
      </c>
      <c r="E64" s="20">
        <v>430.0</v>
      </c>
      <c r="F64" s="18"/>
      <c r="G64" s="19">
        <f t="shared" si="26"/>
        <v>0</v>
      </c>
      <c r="H64" s="20">
        <v>430.0</v>
      </c>
      <c r="I64" s="32"/>
      <c r="J64" s="32">
        <f t="shared" si="27"/>
        <v>0</v>
      </c>
      <c r="K64" s="19">
        <f t="shared" si="28"/>
        <v>0</v>
      </c>
      <c r="L64" s="21">
        <f t="shared" si="29"/>
        <v>0</v>
      </c>
      <c r="M64" s="20">
        <v>350.0</v>
      </c>
      <c r="N64" s="32">
        <v>42.0</v>
      </c>
      <c r="O64" s="32">
        <v>35.0</v>
      </c>
      <c r="P64" s="32">
        <f t="shared" si="30"/>
        <v>0</v>
      </c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20.25" customHeight="1">
      <c r="A65" s="44" t="s">
        <v>66</v>
      </c>
      <c r="B65" s="17">
        <v>170.0</v>
      </c>
      <c r="C65" s="18"/>
      <c r="D65" s="19">
        <f t="shared" si="25"/>
        <v>0</v>
      </c>
      <c r="E65" s="20">
        <v>160.0</v>
      </c>
      <c r="F65" s="18"/>
      <c r="G65" s="19">
        <f t="shared" si="26"/>
        <v>0</v>
      </c>
      <c r="H65" s="20">
        <v>150.0</v>
      </c>
      <c r="I65" s="32"/>
      <c r="J65" s="32">
        <f t="shared" si="27"/>
        <v>0</v>
      </c>
      <c r="K65" s="19">
        <f t="shared" si="28"/>
        <v>0</v>
      </c>
      <c r="L65" s="21">
        <f t="shared" si="29"/>
        <v>0</v>
      </c>
      <c r="M65" s="20">
        <v>125.0</v>
      </c>
      <c r="N65" s="32">
        <v>15.0</v>
      </c>
      <c r="O65" s="32">
        <v>12.5</v>
      </c>
      <c r="P65" s="32">
        <f t="shared" si="30"/>
        <v>0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0.25" customHeight="1">
      <c r="A66" s="44" t="s">
        <v>67</v>
      </c>
      <c r="B66" s="17">
        <v>220.0</v>
      </c>
      <c r="C66" s="18"/>
      <c r="D66" s="19">
        <f t="shared" si="25"/>
        <v>0</v>
      </c>
      <c r="E66" s="20"/>
      <c r="F66" s="18"/>
      <c r="G66" s="19">
        <f t="shared" si="26"/>
        <v>0</v>
      </c>
      <c r="H66" s="20"/>
      <c r="I66" s="32"/>
      <c r="J66" s="32">
        <f t="shared" si="27"/>
        <v>0</v>
      </c>
      <c r="K66" s="19">
        <f t="shared" si="28"/>
        <v>0</v>
      </c>
      <c r="L66" s="21">
        <f t="shared" si="29"/>
        <v>0</v>
      </c>
      <c r="M66" s="20"/>
      <c r="N66" s="32"/>
      <c r="O66" s="32"/>
      <c r="P66" s="32">
        <f t="shared" si="30"/>
        <v>0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68</v>
      </c>
      <c r="B67" s="17">
        <v>50.0</v>
      </c>
      <c r="C67" s="18"/>
      <c r="D67" s="19">
        <f t="shared" si="25"/>
        <v>0</v>
      </c>
      <c r="E67" s="20"/>
      <c r="F67" s="18"/>
      <c r="G67" s="19">
        <f t="shared" si="26"/>
        <v>0</v>
      </c>
      <c r="H67" s="20"/>
      <c r="I67" s="32"/>
      <c r="J67" s="32">
        <f t="shared" si="27"/>
        <v>0</v>
      </c>
      <c r="K67" s="19">
        <f t="shared" si="28"/>
        <v>0</v>
      </c>
      <c r="L67" s="21">
        <f t="shared" si="29"/>
        <v>0</v>
      </c>
      <c r="M67" s="20">
        <v>42.0</v>
      </c>
      <c r="N67" s="32"/>
      <c r="O67" s="32"/>
      <c r="P67" s="32">
        <f t="shared" si="30"/>
        <v>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68</v>
      </c>
      <c r="B68" s="17">
        <v>25.0</v>
      </c>
      <c r="C68" s="18"/>
      <c r="D68" s="19">
        <f t="shared" si="25"/>
        <v>0</v>
      </c>
      <c r="E68" s="20"/>
      <c r="F68" s="18"/>
      <c r="G68" s="19">
        <f t="shared" si="26"/>
        <v>0</v>
      </c>
      <c r="H68" s="20"/>
      <c r="I68" s="32"/>
      <c r="J68" s="32">
        <f t="shared" si="27"/>
        <v>0</v>
      </c>
      <c r="K68" s="19">
        <f t="shared" si="28"/>
        <v>0</v>
      </c>
      <c r="L68" s="21">
        <f t="shared" si="29"/>
        <v>0</v>
      </c>
      <c r="M68" s="20">
        <v>20.0</v>
      </c>
      <c r="N68" s="32"/>
      <c r="O68" s="32"/>
      <c r="P68" s="32">
        <f t="shared" si="30"/>
        <v>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69</v>
      </c>
      <c r="B69" s="17">
        <v>115.0</v>
      </c>
      <c r="C69" s="26">
        <v>2.0</v>
      </c>
      <c r="D69" s="19">
        <f t="shared" si="25"/>
        <v>230</v>
      </c>
      <c r="E69" s="20">
        <v>110.0</v>
      </c>
      <c r="F69" s="18"/>
      <c r="G69" s="19">
        <f t="shared" si="26"/>
        <v>0</v>
      </c>
      <c r="H69" s="20">
        <v>105.0</v>
      </c>
      <c r="I69" s="32"/>
      <c r="J69" s="32">
        <f t="shared" si="27"/>
        <v>0</v>
      </c>
      <c r="K69" s="19">
        <f t="shared" si="28"/>
        <v>230</v>
      </c>
      <c r="L69" s="21">
        <f t="shared" si="29"/>
        <v>2</v>
      </c>
      <c r="M69" s="20">
        <v>85.0</v>
      </c>
      <c r="N69" s="32"/>
      <c r="O69" s="32"/>
      <c r="P69" s="32">
        <f t="shared" si="30"/>
        <v>60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69</v>
      </c>
      <c r="B70" s="17">
        <v>20.0</v>
      </c>
      <c r="C70" s="18"/>
      <c r="D70" s="19">
        <f t="shared" si="25"/>
        <v>0</v>
      </c>
      <c r="E70" s="20">
        <v>20.0</v>
      </c>
      <c r="F70" s="18"/>
      <c r="G70" s="19">
        <f t="shared" si="26"/>
        <v>0</v>
      </c>
      <c r="H70" s="20">
        <v>20.0</v>
      </c>
      <c r="I70" s="32"/>
      <c r="J70" s="32">
        <f t="shared" si="27"/>
        <v>0</v>
      </c>
      <c r="K70" s="19">
        <f t="shared" si="28"/>
        <v>0</v>
      </c>
      <c r="L70" s="21">
        <f t="shared" si="29"/>
        <v>0</v>
      </c>
      <c r="M70" s="20">
        <v>15.0</v>
      </c>
      <c r="N70" s="32"/>
      <c r="O70" s="32"/>
      <c r="P70" s="32">
        <f t="shared" si="30"/>
        <v>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70</v>
      </c>
      <c r="B71" s="42">
        <v>230.0</v>
      </c>
      <c r="C71" s="43"/>
      <c r="D71" s="32">
        <f t="shared" si="25"/>
        <v>0</v>
      </c>
      <c r="E71" s="51"/>
      <c r="F71" s="43"/>
      <c r="G71" s="32">
        <f t="shared" si="26"/>
        <v>0</v>
      </c>
      <c r="H71" s="51"/>
      <c r="I71" s="32"/>
      <c r="J71" s="32">
        <f t="shared" si="27"/>
        <v>0</v>
      </c>
      <c r="K71" s="19">
        <f t="shared" si="28"/>
        <v>0</v>
      </c>
      <c r="L71" s="21">
        <f t="shared" si="29"/>
        <v>0</v>
      </c>
      <c r="M71" s="73"/>
      <c r="N71" s="32"/>
      <c r="O71" s="32"/>
      <c r="P71" s="32">
        <f t="shared" si="30"/>
        <v>0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1.75" customHeight="1">
      <c r="A72" s="74"/>
      <c r="B72" s="75"/>
      <c r="C72" s="70" t="s">
        <v>26</v>
      </c>
      <c r="D72" s="70">
        <f>SUM(D61:D71)</f>
        <v>230</v>
      </c>
      <c r="E72" s="70"/>
      <c r="F72" s="70" t="s">
        <v>26</v>
      </c>
      <c r="G72" s="70">
        <f>SUM(G61:G71)</f>
        <v>0</v>
      </c>
      <c r="H72" s="71"/>
      <c r="I72" s="71" t="s">
        <v>26</v>
      </c>
      <c r="J72" s="70">
        <f>SUM(J61:J71)</f>
        <v>0</v>
      </c>
      <c r="K72" s="123">
        <f t="shared" si="28"/>
        <v>230</v>
      </c>
      <c r="L72" s="123"/>
      <c r="M72" s="71" t="s">
        <v>26</v>
      </c>
      <c r="N72" s="70"/>
      <c r="O72" s="70"/>
      <c r="P72" s="70">
        <f>SUM(P61:P71)</f>
        <v>60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4.0" customHeight="1">
      <c r="A73" s="76" t="s">
        <v>71</v>
      </c>
      <c r="B73" s="8" t="s">
        <v>2</v>
      </c>
      <c r="C73" s="9" t="s">
        <v>3</v>
      </c>
      <c r="D73" s="10" t="s">
        <v>4</v>
      </c>
      <c r="E73" s="8" t="s">
        <v>5</v>
      </c>
      <c r="F73" s="9" t="s">
        <v>3</v>
      </c>
      <c r="G73" s="9" t="s">
        <v>4</v>
      </c>
      <c r="H73" s="46" t="s">
        <v>6</v>
      </c>
      <c r="I73" s="11" t="s">
        <v>3</v>
      </c>
      <c r="J73" s="11" t="s">
        <v>7</v>
      </c>
      <c r="K73" s="116" t="s">
        <v>96</v>
      </c>
      <c r="L73" s="12" t="s">
        <v>8</v>
      </c>
      <c r="M73" s="8" t="s">
        <v>9</v>
      </c>
      <c r="N73" s="10" t="s">
        <v>10</v>
      </c>
      <c r="O73" s="10" t="s">
        <v>11</v>
      </c>
      <c r="P73" s="9" t="s">
        <v>12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0.25" customHeight="1">
      <c r="A74" s="77" t="s">
        <v>72</v>
      </c>
      <c r="B74" s="42">
        <v>475.0</v>
      </c>
      <c r="C74" s="43"/>
      <c r="D74" s="32">
        <f t="shared" ref="D74:D77" si="31">B74*C74</f>
        <v>0</v>
      </c>
      <c r="E74" s="20">
        <v>450.0</v>
      </c>
      <c r="F74" s="43"/>
      <c r="G74" s="32">
        <f t="shared" ref="G74:G77" si="32">E74*F74</f>
        <v>0</v>
      </c>
      <c r="H74" s="20">
        <v>430.0</v>
      </c>
      <c r="I74" s="32"/>
      <c r="J74" s="32">
        <f t="shared" ref="J74:J77" si="33">H74*I74</f>
        <v>0</v>
      </c>
      <c r="K74" s="19">
        <f t="shared" ref="K74:K78" si="34">D74+G74+J74</f>
        <v>0</v>
      </c>
      <c r="L74" s="21">
        <f t="shared" ref="L74:L77" si="35">C74+F74+I74</f>
        <v>0</v>
      </c>
      <c r="M74" s="20">
        <v>350.0</v>
      </c>
      <c r="N74" s="19">
        <v>42.0</v>
      </c>
      <c r="O74" s="19">
        <v>35.0</v>
      </c>
      <c r="P74" s="19">
        <f t="shared" ref="P74:P77" si="36">((B74-M74)*C74)+((E74-M74)*F74)+((H74-M74)*I74)</f>
        <v>0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49" t="s">
        <v>73</v>
      </c>
      <c r="B75" s="17">
        <v>800.0</v>
      </c>
      <c r="C75" s="26">
        <v>1.0</v>
      </c>
      <c r="D75" s="19">
        <f t="shared" si="31"/>
        <v>800</v>
      </c>
      <c r="E75" s="20">
        <v>750.0</v>
      </c>
      <c r="F75" s="26"/>
      <c r="G75" s="19">
        <f t="shared" si="32"/>
        <v>0</v>
      </c>
      <c r="H75" s="20">
        <v>700.0</v>
      </c>
      <c r="I75" s="19"/>
      <c r="J75" s="19">
        <f t="shared" si="33"/>
        <v>0</v>
      </c>
      <c r="K75" s="19">
        <f t="shared" si="34"/>
        <v>800</v>
      </c>
      <c r="L75" s="21">
        <f t="shared" si="35"/>
        <v>1</v>
      </c>
      <c r="M75" s="20">
        <v>550.0</v>
      </c>
      <c r="N75" s="19">
        <v>66.0</v>
      </c>
      <c r="O75" s="19">
        <v>55.0</v>
      </c>
      <c r="P75" s="19">
        <f t="shared" si="36"/>
        <v>250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22" t="s">
        <v>74</v>
      </c>
      <c r="B76" s="17">
        <v>375.0</v>
      </c>
      <c r="C76" s="18"/>
      <c r="D76" s="19">
        <f t="shared" si="31"/>
        <v>0</v>
      </c>
      <c r="E76" s="20">
        <v>350.0</v>
      </c>
      <c r="F76" s="18"/>
      <c r="G76" s="19">
        <f t="shared" si="32"/>
        <v>0</v>
      </c>
      <c r="H76" s="20">
        <v>325.0</v>
      </c>
      <c r="I76" s="19"/>
      <c r="J76" s="19">
        <f t="shared" si="33"/>
        <v>0</v>
      </c>
      <c r="K76" s="19">
        <f t="shared" si="34"/>
        <v>0</v>
      </c>
      <c r="L76" s="21">
        <f t="shared" si="35"/>
        <v>0</v>
      </c>
      <c r="M76" s="20">
        <v>250.0</v>
      </c>
      <c r="N76" s="19">
        <v>30.0</v>
      </c>
      <c r="O76" s="19">
        <v>25.0</v>
      </c>
      <c r="P76" s="19">
        <f t="shared" si="36"/>
        <v>0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0.25" customHeight="1">
      <c r="A77" s="22" t="s">
        <v>75</v>
      </c>
      <c r="B77" s="17">
        <v>950.0</v>
      </c>
      <c r="C77" s="18"/>
      <c r="D77" s="19">
        <f t="shared" si="31"/>
        <v>0</v>
      </c>
      <c r="E77" s="20">
        <v>900.0</v>
      </c>
      <c r="F77" s="18"/>
      <c r="G77" s="19">
        <f t="shared" si="32"/>
        <v>0</v>
      </c>
      <c r="H77" s="20">
        <v>800.0</v>
      </c>
      <c r="I77" s="19"/>
      <c r="J77" s="19">
        <f t="shared" si="33"/>
        <v>0</v>
      </c>
      <c r="K77" s="19">
        <f t="shared" si="34"/>
        <v>0</v>
      </c>
      <c r="L77" s="21">
        <f t="shared" si="35"/>
        <v>0</v>
      </c>
      <c r="M77" s="20">
        <v>750.0</v>
      </c>
      <c r="N77" s="19">
        <v>90.0</v>
      </c>
      <c r="O77" s="19">
        <v>75.0</v>
      </c>
      <c r="P77" s="19">
        <f t="shared" si="36"/>
        <v>0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0.25" customHeight="1">
      <c r="A78" s="44"/>
      <c r="B78" s="78"/>
      <c r="C78" s="70" t="s">
        <v>26</v>
      </c>
      <c r="D78" s="70">
        <f>SUM(D74:D77)</f>
        <v>800</v>
      </c>
      <c r="E78" s="70"/>
      <c r="F78" s="70" t="s">
        <v>26</v>
      </c>
      <c r="G78" s="70">
        <f>SUM(G74:G77)</f>
        <v>0</v>
      </c>
      <c r="H78" s="71"/>
      <c r="I78" s="71" t="s">
        <v>26</v>
      </c>
      <c r="J78" s="70">
        <f>SUM(J74:J77)</f>
        <v>0</v>
      </c>
      <c r="K78" s="123">
        <f t="shared" si="34"/>
        <v>800</v>
      </c>
      <c r="L78" s="123"/>
      <c r="M78" s="71" t="s">
        <v>26</v>
      </c>
      <c r="N78" s="70"/>
      <c r="O78" s="70"/>
      <c r="P78" s="70">
        <f>SUM(P74:P77)</f>
        <v>250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7.0" customHeight="1">
      <c r="A79" s="124" t="s">
        <v>98</v>
      </c>
      <c r="B79" s="8" t="s">
        <v>2</v>
      </c>
      <c r="C79" s="9" t="s">
        <v>3</v>
      </c>
      <c r="D79" s="10" t="s">
        <v>4</v>
      </c>
      <c r="E79" s="8" t="s">
        <v>5</v>
      </c>
      <c r="F79" s="9" t="s">
        <v>3</v>
      </c>
      <c r="G79" s="9" t="s">
        <v>4</v>
      </c>
      <c r="H79" s="46" t="s">
        <v>6</v>
      </c>
      <c r="I79" s="11" t="s">
        <v>3</v>
      </c>
      <c r="J79" s="11" t="s">
        <v>7</v>
      </c>
      <c r="K79" s="116" t="s">
        <v>96</v>
      </c>
      <c r="L79" s="12" t="s">
        <v>8</v>
      </c>
      <c r="M79" s="8" t="s">
        <v>9</v>
      </c>
      <c r="N79" s="10" t="s">
        <v>10</v>
      </c>
      <c r="O79" s="10" t="s">
        <v>11</v>
      </c>
      <c r="P79" s="9" t="s">
        <v>12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0.25" customHeight="1">
      <c r="A80" s="125" t="s">
        <v>99</v>
      </c>
      <c r="B80" s="126">
        <v>100.0</v>
      </c>
      <c r="C80" s="26"/>
      <c r="D80" s="19">
        <f t="shared" ref="D80:D90" si="37">B80*C80</f>
        <v>0</v>
      </c>
      <c r="E80" s="127"/>
      <c r="F80" s="18"/>
      <c r="G80" s="19"/>
      <c r="H80" s="127"/>
      <c r="I80" s="19"/>
      <c r="J80" s="19"/>
      <c r="K80" s="19">
        <f t="shared" ref="K80:K91" si="38">D80+G80+J80</f>
        <v>0</v>
      </c>
      <c r="L80" s="21">
        <f t="shared" ref="L80:L90" si="39">C80+F80+I80</f>
        <v>0</v>
      </c>
      <c r="M80" s="128">
        <v>90.0</v>
      </c>
      <c r="N80" s="19"/>
      <c r="O80" s="19"/>
      <c r="P80" s="19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129" t="s">
        <v>100</v>
      </c>
      <c r="B81" s="130">
        <v>800.0</v>
      </c>
      <c r="C81" s="18"/>
      <c r="D81" s="19">
        <f t="shared" si="37"/>
        <v>0</v>
      </c>
      <c r="E81" s="127"/>
      <c r="F81" s="18"/>
      <c r="G81" s="19"/>
      <c r="H81" s="127"/>
      <c r="I81" s="19"/>
      <c r="J81" s="19"/>
      <c r="K81" s="19">
        <f t="shared" si="38"/>
        <v>0</v>
      </c>
      <c r="L81" s="21">
        <f t="shared" si="39"/>
        <v>0</v>
      </c>
      <c r="M81" s="128">
        <v>700.0</v>
      </c>
      <c r="N81" s="19"/>
      <c r="O81" s="19"/>
      <c r="P81" s="19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131" t="s">
        <v>101</v>
      </c>
      <c r="B82" s="130">
        <v>1750.0</v>
      </c>
      <c r="C82" s="18"/>
      <c r="D82" s="19">
        <f t="shared" si="37"/>
        <v>0</v>
      </c>
      <c r="E82" s="127"/>
      <c r="F82" s="18"/>
      <c r="G82" s="19"/>
      <c r="H82" s="127"/>
      <c r="I82" s="19"/>
      <c r="J82" s="19"/>
      <c r="K82" s="19">
        <f t="shared" si="38"/>
        <v>0</v>
      </c>
      <c r="L82" s="21">
        <f t="shared" si="39"/>
        <v>0</v>
      </c>
      <c r="M82" s="128">
        <v>1500.0</v>
      </c>
      <c r="N82" s="19"/>
      <c r="O82" s="19"/>
      <c r="P82" s="19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131" t="s">
        <v>46</v>
      </c>
      <c r="B83" s="130">
        <v>100.0</v>
      </c>
      <c r="C83" s="18"/>
      <c r="D83" s="19">
        <f t="shared" si="37"/>
        <v>0</v>
      </c>
      <c r="E83" s="127"/>
      <c r="F83" s="18"/>
      <c r="G83" s="19"/>
      <c r="H83" s="127"/>
      <c r="I83" s="19"/>
      <c r="J83" s="19"/>
      <c r="K83" s="19">
        <f t="shared" si="38"/>
        <v>0</v>
      </c>
      <c r="L83" s="21">
        <f t="shared" si="39"/>
        <v>0</v>
      </c>
      <c r="M83" s="128">
        <v>90.0</v>
      </c>
      <c r="N83" s="19"/>
      <c r="O83" s="19"/>
      <c r="P83" s="19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0.25" customHeight="1">
      <c r="A84" s="131" t="s">
        <v>48</v>
      </c>
      <c r="B84" s="130">
        <v>250.0</v>
      </c>
      <c r="C84" s="26"/>
      <c r="D84" s="19">
        <f t="shared" si="37"/>
        <v>0</v>
      </c>
      <c r="E84" s="127"/>
      <c r="F84" s="18"/>
      <c r="G84" s="19"/>
      <c r="H84" s="127"/>
      <c r="I84" s="19"/>
      <c r="J84" s="19"/>
      <c r="K84" s="19">
        <f t="shared" si="38"/>
        <v>0</v>
      </c>
      <c r="L84" s="21">
        <f t="shared" si="39"/>
        <v>0</v>
      </c>
      <c r="M84" s="128">
        <v>200.0</v>
      </c>
      <c r="N84" s="19"/>
      <c r="O84" s="19"/>
      <c r="P84" s="19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131" t="s">
        <v>102</v>
      </c>
      <c r="B85" s="130">
        <v>100.0</v>
      </c>
      <c r="C85" s="18"/>
      <c r="D85" s="19">
        <f t="shared" si="37"/>
        <v>0</v>
      </c>
      <c r="E85" s="127"/>
      <c r="F85" s="18"/>
      <c r="G85" s="19"/>
      <c r="H85" s="127"/>
      <c r="I85" s="19"/>
      <c r="J85" s="19"/>
      <c r="K85" s="19">
        <f t="shared" si="38"/>
        <v>0</v>
      </c>
      <c r="L85" s="21">
        <f t="shared" si="39"/>
        <v>0</v>
      </c>
      <c r="M85" s="128">
        <v>90.0</v>
      </c>
      <c r="N85" s="19"/>
      <c r="O85" s="19"/>
      <c r="P85" s="19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131" t="s">
        <v>103</v>
      </c>
      <c r="B86" s="130">
        <v>1500.0</v>
      </c>
      <c r="C86" s="18"/>
      <c r="D86" s="19">
        <f t="shared" si="37"/>
        <v>0</v>
      </c>
      <c r="E86" s="127"/>
      <c r="F86" s="18"/>
      <c r="G86" s="19"/>
      <c r="H86" s="127"/>
      <c r="I86" s="19"/>
      <c r="J86" s="19"/>
      <c r="K86" s="19">
        <f t="shared" si="38"/>
        <v>0</v>
      </c>
      <c r="L86" s="21">
        <f t="shared" si="39"/>
        <v>0</v>
      </c>
      <c r="M86" s="128">
        <v>1300.0</v>
      </c>
      <c r="N86" s="19"/>
      <c r="O86" s="19"/>
      <c r="P86" s="1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31" t="s">
        <v>104</v>
      </c>
      <c r="B87" s="130">
        <v>400.0</v>
      </c>
      <c r="C87" s="18"/>
      <c r="D87" s="19">
        <f t="shared" si="37"/>
        <v>0</v>
      </c>
      <c r="E87" s="127"/>
      <c r="F87" s="18"/>
      <c r="G87" s="19"/>
      <c r="H87" s="127"/>
      <c r="I87" s="19"/>
      <c r="J87" s="19"/>
      <c r="K87" s="19">
        <f t="shared" si="38"/>
        <v>0</v>
      </c>
      <c r="L87" s="21">
        <f t="shared" si="39"/>
        <v>0</v>
      </c>
      <c r="M87" s="128">
        <v>350.0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31" t="s">
        <v>105</v>
      </c>
      <c r="B88" s="130">
        <v>700.0</v>
      </c>
      <c r="C88" s="18"/>
      <c r="D88" s="19">
        <f t="shared" si="37"/>
        <v>0</v>
      </c>
      <c r="E88" s="127"/>
      <c r="F88" s="18"/>
      <c r="G88" s="19"/>
      <c r="H88" s="127"/>
      <c r="I88" s="19"/>
      <c r="J88" s="19"/>
      <c r="K88" s="19">
        <f t="shared" si="38"/>
        <v>0</v>
      </c>
      <c r="L88" s="21">
        <f t="shared" si="39"/>
        <v>0</v>
      </c>
      <c r="M88" s="128">
        <v>600.0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106</v>
      </c>
      <c r="B89" s="130">
        <v>150.0</v>
      </c>
      <c r="C89" s="18"/>
      <c r="D89" s="19">
        <f t="shared" si="37"/>
        <v>0</v>
      </c>
      <c r="E89" s="127"/>
      <c r="F89" s="18"/>
      <c r="G89" s="19"/>
      <c r="H89" s="127"/>
      <c r="I89" s="19"/>
      <c r="J89" s="19"/>
      <c r="K89" s="19">
        <f t="shared" si="38"/>
        <v>0</v>
      </c>
      <c r="L89" s="21">
        <f t="shared" si="39"/>
        <v>0</v>
      </c>
      <c r="M89" s="128">
        <v>130.0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107</v>
      </c>
      <c r="B90" s="130">
        <v>2100.0</v>
      </c>
      <c r="C90" s="18"/>
      <c r="D90" s="19">
        <f t="shared" si="37"/>
        <v>0</v>
      </c>
      <c r="E90" s="20"/>
      <c r="F90" s="18"/>
      <c r="G90" s="19"/>
      <c r="H90" s="20"/>
      <c r="I90" s="19"/>
      <c r="J90" s="19"/>
      <c r="K90" s="19">
        <f t="shared" si="38"/>
        <v>0</v>
      </c>
      <c r="L90" s="21">
        <f t="shared" si="39"/>
        <v>0</v>
      </c>
      <c r="M90" s="128">
        <v>1900.0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44"/>
      <c r="B91" s="78"/>
      <c r="C91" s="70" t="s">
        <v>26</v>
      </c>
      <c r="D91" s="70">
        <f>SUM(D80:D90)</f>
        <v>0</v>
      </c>
      <c r="E91" s="70"/>
      <c r="F91" s="70" t="s">
        <v>26</v>
      </c>
      <c r="G91" s="70">
        <f>SUM(G80:G90)</f>
        <v>0</v>
      </c>
      <c r="H91" s="71"/>
      <c r="I91" s="71" t="s">
        <v>26</v>
      </c>
      <c r="J91" s="70">
        <f>SUM(J80:J90)</f>
        <v>0</v>
      </c>
      <c r="K91" s="123">
        <f t="shared" si="38"/>
        <v>0</v>
      </c>
      <c r="L91" s="123"/>
      <c r="M91" s="71" t="s">
        <v>26</v>
      </c>
      <c r="N91" s="70"/>
      <c r="O91" s="70"/>
      <c r="P91" s="70">
        <f>SUM(P80:P90)</f>
        <v>0</v>
      </c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7.0" customHeight="1">
      <c r="A92" s="79" t="s">
        <v>76</v>
      </c>
      <c r="B92" s="8" t="s">
        <v>2</v>
      </c>
      <c r="C92" s="9" t="s">
        <v>3</v>
      </c>
      <c r="D92" s="10" t="s">
        <v>4</v>
      </c>
      <c r="E92" s="8" t="s">
        <v>5</v>
      </c>
      <c r="F92" s="9" t="s">
        <v>3</v>
      </c>
      <c r="G92" s="9" t="s">
        <v>4</v>
      </c>
      <c r="H92" s="46" t="s">
        <v>6</v>
      </c>
      <c r="I92" s="11" t="s">
        <v>3</v>
      </c>
      <c r="J92" s="11" t="s">
        <v>7</v>
      </c>
      <c r="K92" s="116" t="s">
        <v>96</v>
      </c>
      <c r="L92" s="12" t="s">
        <v>8</v>
      </c>
      <c r="M92" s="8" t="s">
        <v>9</v>
      </c>
      <c r="N92" s="10" t="s">
        <v>10</v>
      </c>
      <c r="O92" s="10" t="s">
        <v>11</v>
      </c>
      <c r="P92" s="9" t="s">
        <v>12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0.25" customHeight="1">
      <c r="A93" s="44" t="s">
        <v>77</v>
      </c>
      <c r="B93" s="42">
        <v>45.0</v>
      </c>
      <c r="C93" s="80"/>
      <c r="D93" s="32">
        <f t="shared" ref="D93:D94" si="40">B93*C93</f>
        <v>0</v>
      </c>
      <c r="E93" s="20">
        <v>40.0</v>
      </c>
      <c r="F93" s="80"/>
      <c r="G93" s="32">
        <f t="shared" ref="G93:G94" si="41">E93*F93</f>
        <v>0</v>
      </c>
      <c r="H93" s="20">
        <v>25.0</v>
      </c>
      <c r="I93" s="81"/>
      <c r="J93" s="32">
        <f t="shared" ref="J93:J94" si="42">H93*I93</f>
        <v>0</v>
      </c>
      <c r="K93" s="19">
        <f t="shared" ref="K93:K95" si="43">D93+G93+J93</f>
        <v>0</v>
      </c>
      <c r="L93" s="21">
        <f t="shared" ref="L93:L94" si="44">C93+F93+I93</f>
        <v>0</v>
      </c>
      <c r="M93" s="20">
        <v>17.36</v>
      </c>
      <c r="N93" s="32">
        <v>2.08</v>
      </c>
      <c r="O93" s="32">
        <v>1.74</v>
      </c>
      <c r="P93" s="32">
        <f t="shared" ref="P93:P94" si="45">((B93-M93)*C93)+((E93-M93)*F93)+((H93-M93)*I93)</f>
        <v>0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44" t="s">
        <v>78</v>
      </c>
      <c r="B94" s="42">
        <v>25.0</v>
      </c>
      <c r="C94" s="80"/>
      <c r="D94" s="32">
        <f t="shared" si="40"/>
        <v>0</v>
      </c>
      <c r="E94" s="20">
        <v>15.0</v>
      </c>
      <c r="F94" s="80"/>
      <c r="G94" s="32">
        <f t="shared" si="41"/>
        <v>0</v>
      </c>
      <c r="H94" s="20">
        <v>20.0</v>
      </c>
      <c r="I94" s="81"/>
      <c r="J94" s="32">
        <f t="shared" si="42"/>
        <v>0</v>
      </c>
      <c r="K94" s="19">
        <f t="shared" si="43"/>
        <v>0</v>
      </c>
      <c r="L94" s="21">
        <f t="shared" si="44"/>
        <v>0</v>
      </c>
      <c r="M94" s="20">
        <v>10.08</v>
      </c>
      <c r="N94" s="32">
        <v>1.21</v>
      </c>
      <c r="O94" s="32">
        <v>1.01</v>
      </c>
      <c r="P94" s="32">
        <f t="shared" si="45"/>
        <v>0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44"/>
      <c r="B95" s="78"/>
      <c r="C95" s="70" t="s">
        <v>26</v>
      </c>
      <c r="D95" s="70">
        <f>SUM(D93+D94)</f>
        <v>0</v>
      </c>
      <c r="E95" s="70"/>
      <c r="F95" s="70" t="s">
        <v>26</v>
      </c>
      <c r="G95" s="70">
        <f>SUM(G93+G94)</f>
        <v>0</v>
      </c>
      <c r="H95" s="71"/>
      <c r="I95" s="71" t="s">
        <v>26</v>
      </c>
      <c r="J95" s="70">
        <f>SUM(J93+J94)</f>
        <v>0</v>
      </c>
      <c r="K95" s="123">
        <f t="shared" si="43"/>
        <v>0</v>
      </c>
      <c r="L95" s="123"/>
      <c r="M95" s="71" t="s">
        <v>26</v>
      </c>
      <c r="N95" s="70"/>
      <c r="O95" s="70"/>
      <c r="P95" s="70">
        <f>SUM(P93)</f>
        <v>0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7.0" customHeight="1">
      <c r="A96" s="79" t="s">
        <v>79</v>
      </c>
      <c r="B96" s="8" t="s">
        <v>2</v>
      </c>
      <c r="C96" s="9" t="s">
        <v>3</v>
      </c>
      <c r="D96" s="10" t="s">
        <v>4</v>
      </c>
      <c r="E96" s="8" t="s">
        <v>5</v>
      </c>
      <c r="F96" s="9" t="s">
        <v>3</v>
      </c>
      <c r="G96" s="9" t="s">
        <v>4</v>
      </c>
      <c r="H96" s="46" t="s">
        <v>6</v>
      </c>
      <c r="I96" s="11" t="s">
        <v>3</v>
      </c>
      <c r="J96" s="11" t="s">
        <v>7</v>
      </c>
      <c r="K96" s="116" t="s">
        <v>96</v>
      </c>
      <c r="L96" s="12" t="s">
        <v>8</v>
      </c>
      <c r="M96" s="8" t="s">
        <v>9</v>
      </c>
      <c r="N96" s="10" t="s">
        <v>10</v>
      </c>
      <c r="O96" s="10" t="s">
        <v>11</v>
      </c>
      <c r="P96" s="9" t="s">
        <v>12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0.25" customHeight="1">
      <c r="A97" s="44" t="s">
        <v>80</v>
      </c>
      <c r="B97" s="42">
        <v>550.0</v>
      </c>
      <c r="C97" s="82">
        <v>7.0</v>
      </c>
      <c r="D97" s="32">
        <f>B97*C97</f>
        <v>3850</v>
      </c>
      <c r="E97" s="20"/>
      <c r="F97" s="80"/>
      <c r="G97" s="32">
        <f>E97*F97</f>
        <v>0</v>
      </c>
      <c r="H97" s="20"/>
      <c r="I97" s="81"/>
      <c r="J97" s="32">
        <f>H97*I97</f>
        <v>0</v>
      </c>
      <c r="K97" s="19">
        <f t="shared" ref="K97:K98" si="46">D97+G97+J97</f>
        <v>3850</v>
      </c>
      <c r="L97" s="21">
        <f>C97+F97+I97</f>
        <v>7</v>
      </c>
      <c r="M97" s="20">
        <v>500.0</v>
      </c>
      <c r="N97" s="32"/>
      <c r="O97" s="32"/>
      <c r="P97" s="32">
        <f>((B97-M97)*C97)+((E97-M97)*F97)+((H97-M97)*I97)</f>
        <v>350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0.25" customHeight="1">
      <c r="A98" s="83"/>
      <c r="B98" s="84"/>
      <c r="C98" s="85" t="s">
        <v>81</v>
      </c>
      <c r="D98" s="86">
        <f>D17+D27+D37+D59+D72+D78+D95+D97+D91</f>
        <v>21890</v>
      </c>
      <c r="E98" s="87"/>
      <c r="F98" s="85" t="s">
        <v>81</v>
      </c>
      <c r="G98" s="86">
        <f>G17+G27+G37+G59+G72+G78+G95+G97+G91</f>
        <v>2500</v>
      </c>
      <c r="H98" s="87"/>
      <c r="I98" s="85" t="s">
        <v>81</v>
      </c>
      <c r="J98" s="86">
        <f>J17+J27+J37+J59+J72+J78+J95+J97</f>
        <v>1500</v>
      </c>
      <c r="K98" s="118">
        <f t="shared" si="46"/>
        <v>25890</v>
      </c>
      <c r="L98" s="119"/>
      <c r="M98" s="85" t="s">
        <v>81</v>
      </c>
      <c r="N98" s="86"/>
      <c r="O98" s="86"/>
      <c r="P98" s="86">
        <f>P17+P27+P37+P59+P72+P78+P95+P97</f>
        <v>9027</v>
      </c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</row>
    <row r="99" ht="20.25" customHeight="1">
      <c r="A99" s="3"/>
      <c r="B99" s="89"/>
      <c r="C99" s="90" t="s">
        <v>82</v>
      </c>
      <c r="E99" s="91">
        <f>K98</f>
        <v>25890</v>
      </c>
      <c r="G99" s="92"/>
      <c r="H99" s="93"/>
      <c r="I99" s="92"/>
      <c r="J99" s="132"/>
      <c r="K99" s="132"/>
      <c r="L99" s="132"/>
      <c r="M99" s="132"/>
      <c r="N99" s="133" t="s">
        <v>83</v>
      </c>
      <c r="P99" s="93">
        <f>P98</f>
        <v>9027</v>
      </c>
      <c r="Q99" s="9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15.75" customHeight="1">
      <c r="B100" s="95" t="s">
        <v>84</v>
      </c>
      <c r="I100" s="95"/>
      <c r="J100" s="95"/>
      <c r="K100" s="92"/>
      <c r="L100" s="92"/>
      <c r="M100" s="95"/>
      <c r="R100" s="3"/>
      <c r="S100" s="3"/>
      <c r="T100" s="3"/>
      <c r="U100" s="2"/>
      <c r="V100" s="2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15.75" customHeight="1">
      <c r="A101" s="96"/>
      <c r="B101" s="97" t="s">
        <v>85</v>
      </c>
      <c r="C101" s="98"/>
      <c r="D101" s="99" t="s">
        <v>86</v>
      </c>
      <c r="E101" s="100"/>
      <c r="F101" s="100"/>
      <c r="G101" s="99" t="s">
        <v>87</v>
      </c>
      <c r="H101" s="98"/>
      <c r="I101" s="101"/>
      <c r="J101" s="101"/>
      <c r="K101" s="92"/>
      <c r="L101" s="92"/>
      <c r="M101" s="99" t="s">
        <v>88</v>
      </c>
      <c r="N101" s="98"/>
      <c r="O101" s="99" t="s">
        <v>87</v>
      </c>
      <c r="P101" s="98"/>
      <c r="Q101" s="101"/>
      <c r="R101" s="3"/>
      <c r="S101" s="3"/>
      <c r="T101" s="3"/>
      <c r="U101" s="2"/>
      <c r="V101" s="2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15.75" customHeight="1">
      <c r="A102" s="102"/>
      <c r="B102" s="103">
        <v>1000.0</v>
      </c>
      <c r="C102" s="98"/>
      <c r="D102" s="104">
        <v>13.0</v>
      </c>
      <c r="E102" s="100"/>
      <c r="F102" s="100"/>
      <c r="G102" s="105">
        <f>D102*B102</f>
        <v>13000</v>
      </c>
      <c r="H102" s="98"/>
      <c r="I102" s="106"/>
      <c r="J102" s="2"/>
      <c r="K102" s="92"/>
      <c r="L102" s="92"/>
      <c r="M102" s="134">
        <v>2458.0</v>
      </c>
      <c r="N102" s="98"/>
      <c r="O102" s="107">
        <v>190.0</v>
      </c>
      <c r="P102" s="98"/>
      <c r="Q102" s="135"/>
      <c r="R102" s="3"/>
      <c r="S102" s="3"/>
      <c r="T102" s="3"/>
      <c r="U102" s="2"/>
      <c r="V102" s="2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15.75" customHeight="1">
      <c r="A103" s="102"/>
      <c r="B103" s="103">
        <v>500.0</v>
      </c>
      <c r="C103" s="98"/>
      <c r="D103" s="104">
        <v>7.0</v>
      </c>
      <c r="E103" s="100"/>
      <c r="F103" s="100"/>
      <c r="G103" s="105">
        <f>B103*D103</f>
        <v>3500</v>
      </c>
      <c r="H103" s="98"/>
      <c r="I103" s="106"/>
      <c r="J103" s="2"/>
      <c r="K103" s="92"/>
      <c r="L103" s="92"/>
      <c r="M103" s="134">
        <v>8713.0</v>
      </c>
      <c r="N103" s="98"/>
      <c r="O103" s="107">
        <v>3550.0</v>
      </c>
      <c r="P103" s="98"/>
      <c r="Q103" s="135"/>
      <c r="R103" s="3"/>
      <c r="S103" s="3"/>
      <c r="T103" s="3"/>
      <c r="U103" s="2"/>
      <c r="V103" s="2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15.75" customHeight="1">
      <c r="A104" s="102"/>
      <c r="B104" s="103">
        <v>200.0</v>
      </c>
      <c r="C104" s="98"/>
      <c r="D104" s="108"/>
      <c r="E104" s="100"/>
      <c r="F104" s="100"/>
      <c r="G104" s="105">
        <f>D104*B104</f>
        <v>0</v>
      </c>
      <c r="H104" s="98"/>
      <c r="I104" s="106"/>
      <c r="J104" s="2"/>
      <c r="K104" s="92"/>
      <c r="L104" s="92"/>
      <c r="M104" s="134">
        <v>5446.0</v>
      </c>
      <c r="N104" s="98"/>
      <c r="O104" s="107">
        <v>480.0</v>
      </c>
      <c r="P104" s="98"/>
      <c r="Q104" s="135"/>
      <c r="R104" s="3"/>
      <c r="S104" s="3"/>
      <c r="T104" s="3"/>
      <c r="U104" s="2"/>
      <c r="V104" s="2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A105" s="102"/>
      <c r="B105" s="103">
        <v>100.0</v>
      </c>
      <c r="C105" s="98"/>
      <c r="D105" s="104">
        <v>25.0</v>
      </c>
      <c r="E105" s="100"/>
      <c r="F105" s="100"/>
      <c r="G105" s="105">
        <f>B105*D105</f>
        <v>2500</v>
      </c>
      <c r="H105" s="98"/>
      <c r="I105" s="106"/>
      <c r="J105" s="2"/>
      <c r="K105" s="92"/>
      <c r="L105" s="92"/>
      <c r="M105" s="134">
        <v>4342.0</v>
      </c>
      <c r="N105" s="98"/>
      <c r="O105" s="107">
        <v>2200.0</v>
      </c>
      <c r="P105" s="98"/>
      <c r="Q105" s="135"/>
      <c r="R105" s="3"/>
      <c r="S105" s="3"/>
      <c r="T105" s="3"/>
      <c r="U105" s="2"/>
      <c r="V105" s="2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102"/>
      <c r="B106" s="103">
        <v>50.0</v>
      </c>
      <c r="C106" s="98"/>
      <c r="D106" s="104">
        <v>92.0</v>
      </c>
      <c r="E106" s="100"/>
      <c r="F106" s="100"/>
      <c r="G106" s="105">
        <f>D106*B106</f>
        <v>4600</v>
      </c>
      <c r="H106" s="98"/>
      <c r="I106" s="106"/>
      <c r="J106" s="2"/>
      <c r="K106" s="92"/>
      <c r="L106" s="92"/>
      <c r="M106" s="134">
        <v>7960.0</v>
      </c>
      <c r="N106" s="98"/>
      <c r="O106" s="107">
        <v>260.0</v>
      </c>
      <c r="P106" s="98"/>
      <c r="Q106" s="135"/>
      <c r="R106" s="3"/>
      <c r="S106" s="3"/>
      <c r="T106" s="3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102"/>
      <c r="B107" s="103">
        <v>20.0</v>
      </c>
      <c r="C107" s="98"/>
      <c r="D107" s="104">
        <v>12.0</v>
      </c>
      <c r="E107" s="100"/>
      <c r="F107" s="100"/>
      <c r="G107" s="105">
        <f>B107*D107</f>
        <v>240</v>
      </c>
      <c r="H107" s="98"/>
      <c r="I107" s="106"/>
      <c r="J107" s="2"/>
      <c r="K107" s="92"/>
      <c r="L107" s="92"/>
      <c r="M107" s="134">
        <v>9004.0</v>
      </c>
      <c r="N107" s="98"/>
      <c r="O107" s="107">
        <v>250.0</v>
      </c>
      <c r="P107" s="98"/>
      <c r="Q107" s="135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96"/>
      <c r="B108" s="97" t="s">
        <v>89</v>
      </c>
      <c r="C108" s="98"/>
      <c r="D108" s="99" t="s">
        <v>86</v>
      </c>
      <c r="E108" s="100"/>
      <c r="F108" s="100"/>
      <c r="G108" s="99" t="s">
        <v>87</v>
      </c>
      <c r="H108" s="98"/>
      <c r="I108" s="109"/>
      <c r="J108" s="92"/>
      <c r="K108" s="92"/>
      <c r="L108" s="92"/>
      <c r="M108" s="107">
        <v>1831.0</v>
      </c>
      <c r="N108" s="98"/>
      <c r="O108" s="107">
        <v>430.0</v>
      </c>
      <c r="P108" s="98"/>
      <c r="Q108" s="13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102"/>
      <c r="B109" s="103">
        <v>20.0</v>
      </c>
      <c r="C109" s="98"/>
      <c r="D109" s="104">
        <v>9.0</v>
      </c>
      <c r="E109" s="100"/>
      <c r="F109" s="100"/>
      <c r="G109" s="105">
        <f>D109*B109</f>
        <v>180</v>
      </c>
      <c r="H109" s="98"/>
      <c r="I109" s="106"/>
      <c r="J109" s="2"/>
      <c r="K109" s="92"/>
      <c r="L109" s="92"/>
      <c r="M109" s="103"/>
      <c r="N109" s="98"/>
      <c r="O109" s="107"/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10.0</v>
      </c>
      <c r="C110" s="98"/>
      <c r="D110" s="108"/>
      <c r="E110" s="100"/>
      <c r="F110" s="100"/>
      <c r="G110" s="105">
        <f>B110*D110</f>
        <v>0</v>
      </c>
      <c r="H110" s="98"/>
      <c r="I110" s="106"/>
      <c r="J110" s="2"/>
      <c r="K110" s="92"/>
      <c r="L110" s="92"/>
      <c r="M110" s="103"/>
      <c r="N110" s="98"/>
      <c r="O110" s="107"/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>
        <v>5.0</v>
      </c>
      <c r="C111" s="98"/>
      <c r="D111" s="104">
        <v>5.0</v>
      </c>
      <c r="E111" s="100"/>
      <c r="F111" s="100"/>
      <c r="G111" s="105">
        <f>D111*B111</f>
        <v>25</v>
      </c>
      <c r="H111" s="98"/>
      <c r="I111" s="106"/>
      <c r="J111" s="2"/>
      <c r="K111" s="92"/>
      <c r="L111" s="92"/>
      <c r="M111" s="103"/>
      <c r="N111" s="98"/>
      <c r="O111" s="105"/>
      <c r="P111" s="98"/>
      <c r="Q111" s="92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>
        <v>1.0</v>
      </c>
      <c r="C112" s="98"/>
      <c r="D112" s="104">
        <v>20.0</v>
      </c>
      <c r="E112" s="100"/>
      <c r="F112" s="100"/>
      <c r="G112" s="105">
        <f>B112*D112</f>
        <v>20</v>
      </c>
      <c r="H112" s="98"/>
      <c r="I112" s="106"/>
      <c r="J112" s="2"/>
      <c r="K112" s="92"/>
      <c r="L112" s="92"/>
      <c r="M112" s="103"/>
      <c r="N112" s="98"/>
      <c r="O112" s="105"/>
      <c r="P112" s="98"/>
      <c r="Q112" s="92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20.25" customHeight="1">
      <c r="A113" s="3"/>
      <c r="B113" s="110"/>
      <c r="C113" s="111"/>
      <c r="D113" s="111"/>
      <c r="E113" s="112" t="s">
        <v>90</v>
      </c>
      <c r="F113" s="98"/>
      <c r="G113" s="113">
        <f>SUM(G102:G112)</f>
        <v>24065</v>
      </c>
      <c r="H113" s="98"/>
      <c r="I113" s="111"/>
      <c r="J113" s="111"/>
      <c r="K113" s="92"/>
      <c r="L113" s="92"/>
      <c r="M113" s="111" t="s">
        <v>26</v>
      </c>
      <c r="O113" s="113">
        <f>SUM(O102:O112)</f>
        <v>7360</v>
      </c>
      <c r="P113" s="98"/>
      <c r="Q113" s="136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7.25" customHeight="1">
      <c r="A114" s="3"/>
      <c r="B114" s="110"/>
      <c r="C114" s="111"/>
      <c r="D114" s="111"/>
      <c r="E114" s="112" t="s">
        <v>91</v>
      </c>
      <c r="F114" s="98"/>
      <c r="G114" s="113">
        <f>O113</f>
        <v>7360</v>
      </c>
      <c r="H114" s="98"/>
      <c r="K114" s="92"/>
      <c r="L114" s="92"/>
      <c r="N114" s="3"/>
      <c r="O114" s="3"/>
      <c r="P114" s="3"/>
      <c r="Q114" s="3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20.25" customHeight="1">
      <c r="A115" s="3"/>
      <c r="B115" s="110"/>
      <c r="C115" s="111"/>
      <c r="D115" s="111"/>
      <c r="E115" s="112" t="s">
        <v>92</v>
      </c>
      <c r="F115" s="98"/>
      <c r="G115" s="114"/>
      <c r="H115" s="98"/>
      <c r="K115" s="92"/>
      <c r="L115" s="92"/>
      <c r="N115" s="3"/>
      <c r="O115" s="3"/>
      <c r="P115" s="3"/>
      <c r="Q115" s="3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20.25" customHeight="1">
      <c r="A116" s="3"/>
      <c r="B116" s="110"/>
      <c r="C116" s="111"/>
      <c r="D116" s="111"/>
      <c r="E116" s="112" t="s">
        <v>93</v>
      </c>
      <c r="F116" s="98"/>
      <c r="G116" s="114"/>
      <c r="H116" s="98"/>
      <c r="K116" s="92"/>
      <c r="L116" s="92"/>
      <c r="N116" s="3"/>
      <c r="O116" s="3"/>
      <c r="P116" s="3"/>
      <c r="Q116" s="3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20.25" customHeight="1">
      <c r="A117" s="102"/>
      <c r="B117" s="102"/>
      <c r="C117" s="111"/>
      <c r="D117" s="111"/>
      <c r="E117" s="112" t="s">
        <v>94</v>
      </c>
      <c r="F117" s="98"/>
      <c r="G117" s="113">
        <v>0.0</v>
      </c>
      <c r="H117" s="98"/>
      <c r="K117" s="92"/>
      <c r="L117" s="92"/>
      <c r="N117" s="3"/>
      <c r="O117" s="3"/>
      <c r="P117" s="3"/>
      <c r="Q117" s="3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20.25" customHeight="1">
      <c r="A118" s="102"/>
      <c r="B118" s="102"/>
      <c r="C118" s="111"/>
      <c r="D118" s="111"/>
      <c r="E118" s="112" t="s">
        <v>95</v>
      </c>
      <c r="F118" s="98"/>
      <c r="G118" s="113">
        <v>0.0</v>
      </c>
      <c r="H118" s="98"/>
      <c r="I118" s="3"/>
      <c r="J118" s="3"/>
      <c r="K118" s="92"/>
      <c r="L118" s="92"/>
      <c r="M118" s="3"/>
      <c r="N118" s="3"/>
      <c r="O118" s="3"/>
      <c r="P118" s="3"/>
      <c r="Q118" s="3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8.75" customHeight="1">
      <c r="A119" s="102"/>
      <c r="B119" s="102"/>
      <c r="C119" s="111"/>
      <c r="D119" s="111"/>
      <c r="E119" s="112" t="s">
        <v>26</v>
      </c>
      <c r="F119" s="98"/>
      <c r="G119" s="113">
        <f>SUM(G113:G118)</f>
        <v>31425</v>
      </c>
      <c r="H119" s="98"/>
      <c r="I119" s="3"/>
      <c r="J119" s="3"/>
      <c r="K119" s="92"/>
      <c r="L119" s="92"/>
      <c r="M119" s="3"/>
      <c r="N119" s="3"/>
      <c r="O119" s="3"/>
      <c r="P119" s="3"/>
      <c r="Q119" s="3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2"/>
      <c r="C120" s="102"/>
      <c r="D120" s="102"/>
      <c r="E120" s="102"/>
      <c r="F120" s="102"/>
      <c r="G120" s="102"/>
      <c r="H120" s="10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2"/>
      <c r="C121" s="102"/>
      <c r="D121" s="102"/>
      <c r="E121" s="102"/>
      <c r="F121" s="102"/>
      <c r="G121" s="102"/>
      <c r="H121" s="10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2"/>
      <c r="C122" s="102"/>
      <c r="D122" s="102"/>
      <c r="E122" s="102"/>
      <c r="F122" s="102"/>
      <c r="G122" s="102"/>
      <c r="H122" s="10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2"/>
      <c r="C123" s="102"/>
      <c r="D123" s="102"/>
      <c r="E123" s="102"/>
      <c r="F123" s="102"/>
      <c r="G123" s="102"/>
      <c r="H123" s="10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3"/>
      <c r="B124" s="2"/>
      <c r="C124" s="2"/>
      <c r="D124" s="2"/>
      <c r="E124" s="2"/>
      <c r="F124" s="2"/>
      <c r="G124" s="2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3"/>
      <c r="B125" s="2"/>
      <c r="C125" s="2"/>
      <c r="D125" s="2"/>
      <c r="E125" s="2"/>
      <c r="F125" s="2"/>
      <c r="G125" s="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3"/>
      <c r="B126" s="2"/>
      <c r="C126" s="2"/>
      <c r="D126" s="2"/>
      <c r="E126" s="2"/>
      <c r="F126" s="2"/>
      <c r="G126" s="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3"/>
      <c r="B127" s="2"/>
      <c r="C127" s="2"/>
      <c r="D127" s="2"/>
      <c r="E127" s="2"/>
      <c r="F127" s="2"/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3"/>
      <c r="B128" s="2"/>
      <c r="C128" s="2"/>
      <c r="D128" s="2"/>
      <c r="E128" s="2"/>
      <c r="F128" s="2"/>
      <c r="G128" s="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3"/>
      <c r="B129" s="2"/>
      <c r="C129" s="2"/>
      <c r="D129" s="2"/>
      <c r="E129" s="2"/>
      <c r="F129" s="2"/>
      <c r="G129" s="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3"/>
      <c r="B130" s="2"/>
      <c r="C130" s="2"/>
      <c r="D130" s="2"/>
      <c r="E130" s="2"/>
      <c r="F130" s="2"/>
      <c r="G130" s="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3"/>
      <c r="B131" s="2"/>
      <c r="C131" s="2"/>
      <c r="D131" s="2"/>
      <c r="E131" s="2"/>
      <c r="F131" s="2"/>
      <c r="G131" s="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3"/>
      <c r="B132" s="2"/>
      <c r="C132" s="2"/>
      <c r="D132" s="2"/>
      <c r="E132" s="2"/>
      <c r="F132" s="2"/>
      <c r="G132" s="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19">
        <f t="shared" ref="S132:S135" si="47">E143*H143</f>
        <v>0</v>
      </c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3"/>
      <c r="B133" s="2"/>
      <c r="C133" s="2"/>
      <c r="D133" s="2"/>
      <c r="E133" s="2"/>
      <c r="F133" s="2"/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19">
        <f t="shared" si="47"/>
        <v>0</v>
      </c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5.75" customHeight="1">
      <c r="A134" s="3"/>
      <c r="B134" s="2"/>
      <c r="C134" s="2"/>
      <c r="D134" s="2"/>
      <c r="E134" s="2"/>
      <c r="F134" s="2"/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19">
        <f t="shared" si="47"/>
        <v>0</v>
      </c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15.75" customHeight="1">
      <c r="A135" s="3"/>
      <c r="B135" s="2"/>
      <c r="C135" s="2"/>
      <c r="D135" s="2"/>
      <c r="E135" s="2"/>
      <c r="F135" s="2"/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19">
        <f t="shared" si="47"/>
        <v>0</v>
      </c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15.75" customHeight="1">
      <c r="A136" s="3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5.75" customHeight="1">
      <c r="A137" s="3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3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3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3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3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3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3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15"/>
    </row>
    <row r="337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</row>
    <row r="338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</row>
    <row r="339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</row>
    <row r="340" ht="15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</row>
    <row r="341" ht="15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</row>
    <row r="342" ht="15.7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</row>
    <row r="343" ht="15.7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</sheetData>
  <mergeCells count="81">
    <mergeCell ref="M107:N107"/>
    <mergeCell ref="M108:N108"/>
    <mergeCell ref="M104:N104"/>
    <mergeCell ref="O104:P104"/>
    <mergeCell ref="M105:N105"/>
    <mergeCell ref="O105:P105"/>
    <mergeCell ref="M106:N106"/>
    <mergeCell ref="O106:P106"/>
    <mergeCell ref="O107:P107"/>
    <mergeCell ref="O108:P108"/>
    <mergeCell ref="B108:C108"/>
    <mergeCell ref="D108:F108"/>
    <mergeCell ref="G108:H108"/>
    <mergeCell ref="D109:F109"/>
    <mergeCell ref="G109:H109"/>
    <mergeCell ref="M109:N109"/>
    <mergeCell ref="O109:P109"/>
    <mergeCell ref="M111:N111"/>
    <mergeCell ref="O111:P111"/>
    <mergeCell ref="M112:N112"/>
    <mergeCell ref="O112:P112"/>
    <mergeCell ref="M113:N113"/>
    <mergeCell ref="O113:P113"/>
    <mergeCell ref="B109:C109"/>
    <mergeCell ref="B110:C110"/>
    <mergeCell ref="D110:F110"/>
    <mergeCell ref="G110:H110"/>
    <mergeCell ref="M110:N110"/>
    <mergeCell ref="O110:P110"/>
    <mergeCell ref="B111:C111"/>
    <mergeCell ref="B112:C112"/>
    <mergeCell ref="D112:F112"/>
    <mergeCell ref="G112:H112"/>
    <mergeCell ref="E113:F113"/>
    <mergeCell ref="G113:H113"/>
    <mergeCell ref="E114:F114"/>
    <mergeCell ref="G114:H114"/>
    <mergeCell ref="E118:F118"/>
    <mergeCell ref="E119:F119"/>
    <mergeCell ref="E115:F115"/>
    <mergeCell ref="G115:H115"/>
    <mergeCell ref="E116:F116"/>
    <mergeCell ref="G116:H116"/>
    <mergeCell ref="E117:F117"/>
    <mergeCell ref="G117:H117"/>
    <mergeCell ref="G118:H118"/>
    <mergeCell ref="G119:H119"/>
    <mergeCell ref="C99:D99"/>
    <mergeCell ref="E99:F99"/>
    <mergeCell ref="N99:O99"/>
    <mergeCell ref="B100:H100"/>
    <mergeCell ref="B101:C101"/>
    <mergeCell ref="D101:F101"/>
    <mergeCell ref="G101:H101"/>
    <mergeCell ref="D104:F104"/>
    <mergeCell ref="G104:H104"/>
    <mergeCell ref="M100:Q100"/>
    <mergeCell ref="M101:N101"/>
    <mergeCell ref="O101:P101"/>
    <mergeCell ref="M102:N102"/>
    <mergeCell ref="O102:P102"/>
    <mergeCell ref="M103:N103"/>
    <mergeCell ref="O103:P103"/>
    <mergeCell ref="B102:C102"/>
    <mergeCell ref="D102:F102"/>
    <mergeCell ref="G102:H102"/>
    <mergeCell ref="B103:C103"/>
    <mergeCell ref="D103:F103"/>
    <mergeCell ref="G103:H103"/>
    <mergeCell ref="B104:C104"/>
    <mergeCell ref="D107:F107"/>
    <mergeCell ref="G107:H107"/>
    <mergeCell ref="B105:C105"/>
    <mergeCell ref="D105:F105"/>
    <mergeCell ref="G105:H105"/>
    <mergeCell ref="B106:C106"/>
    <mergeCell ref="D106:F106"/>
    <mergeCell ref="G106:H106"/>
    <mergeCell ref="B107:C107"/>
    <mergeCell ref="D111:F111"/>
    <mergeCell ref="G111:H11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45415.0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>
        <v>1.0</v>
      </c>
      <c r="D5" s="19">
        <f t="shared" ref="D5:D16" si="1">B5*C5</f>
        <v>1750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1750</v>
      </c>
      <c r="L5" s="21">
        <f t="shared" ref="L5:L16" si="5">C5+F5+I5</f>
        <v>1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910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18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>
        <v>1.0</v>
      </c>
      <c r="D9" s="19">
        <f t="shared" si="1"/>
        <v>480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480</v>
      </c>
      <c r="L9" s="21">
        <f t="shared" si="5"/>
        <v>1</v>
      </c>
      <c r="M9" s="20">
        <v>360.0</v>
      </c>
      <c r="N9" s="19">
        <v>43.2</v>
      </c>
      <c r="O9" s="19">
        <v>36.0</v>
      </c>
      <c r="P9" s="19">
        <f t="shared" si="6"/>
        <v>120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/>
      <c r="D10" s="19">
        <f t="shared" si="1"/>
        <v>0</v>
      </c>
      <c r="E10" s="20">
        <v>1400.0</v>
      </c>
      <c r="F10" s="19"/>
      <c r="G10" s="19">
        <f t="shared" si="2"/>
        <v>0</v>
      </c>
      <c r="H10" s="20">
        <v>1375.0</v>
      </c>
      <c r="I10" s="19"/>
      <c r="J10" s="19">
        <f t="shared" si="3"/>
        <v>0</v>
      </c>
      <c r="K10" s="19">
        <f t="shared" si="4"/>
        <v>0</v>
      </c>
      <c r="L10" s="21">
        <f t="shared" si="5"/>
        <v>0</v>
      </c>
      <c r="M10" s="20">
        <v>1125.0</v>
      </c>
      <c r="N10" s="19">
        <v>135.0</v>
      </c>
      <c r="O10" s="19">
        <v>112.5</v>
      </c>
      <c r="P10" s="19">
        <f t="shared" si="6"/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/>
      <c r="D12" s="19">
        <f t="shared" si="1"/>
        <v>0</v>
      </c>
      <c r="E12" s="20">
        <v>1400.0</v>
      </c>
      <c r="F12" s="19"/>
      <c r="G12" s="19">
        <f t="shared" si="2"/>
        <v>0</v>
      </c>
      <c r="H12" s="20">
        <v>1375.0</v>
      </c>
      <c r="I12" s="19"/>
      <c r="J12" s="19">
        <f t="shared" si="3"/>
        <v>0</v>
      </c>
      <c r="K12" s="19">
        <f t="shared" si="4"/>
        <v>0</v>
      </c>
      <c r="L12" s="21">
        <f t="shared" si="5"/>
        <v>0</v>
      </c>
      <c r="M12" s="20">
        <v>1125.0</v>
      </c>
      <c r="N12" s="19">
        <v>135.0</v>
      </c>
      <c r="O12" s="19">
        <v>112.5</v>
      </c>
      <c r="P12" s="19">
        <f t="shared" si="6"/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1.0</v>
      </c>
      <c r="D13" s="19">
        <f t="shared" si="1"/>
        <v>450</v>
      </c>
      <c r="E13" s="20">
        <v>440.0</v>
      </c>
      <c r="F13" s="19"/>
      <c r="G13" s="19">
        <f t="shared" si="2"/>
        <v>0</v>
      </c>
      <c r="H13" s="20">
        <v>425.0</v>
      </c>
      <c r="I13" s="19"/>
      <c r="J13" s="19">
        <f t="shared" si="3"/>
        <v>0</v>
      </c>
      <c r="K13" s="19">
        <f t="shared" si="4"/>
        <v>450</v>
      </c>
      <c r="L13" s="21">
        <f t="shared" si="5"/>
        <v>1</v>
      </c>
      <c r="M13" s="20">
        <v>360.0</v>
      </c>
      <c r="N13" s="19">
        <v>43.2</v>
      </c>
      <c r="O13" s="19">
        <v>36.0</v>
      </c>
      <c r="P13" s="19">
        <f t="shared" si="6"/>
        <v>90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/>
      <c r="D14" s="19">
        <f t="shared" si="1"/>
        <v>0</v>
      </c>
      <c r="E14" s="20">
        <v>480.0</v>
      </c>
      <c r="F14" s="19"/>
      <c r="G14" s="19">
        <f t="shared" si="2"/>
        <v>0</v>
      </c>
      <c r="H14" s="20">
        <v>450.0</v>
      </c>
      <c r="I14" s="19"/>
      <c r="J14" s="19">
        <f t="shared" si="3"/>
        <v>0</v>
      </c>
      <c r="K14" s="19">
        <f t="shared" si="4"/>
        <v>0</v>
      </c>
      <c r="L14" s="21">
        <f t="shared" si="5"/>
        <v>0</v>
      </c>
      <c r="M14" s="20">
        <v>360.0</v>
      </c>
      <c r="N14" s="19">
        <v>43.2</v>
      </c>
      <c r="O14" s="19">
        <v>36.0</v>
      </c>
      <c r="P14" s="19">
        <f t="shared" si="6"/>
        <v>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/>
      <c r="D15" s="19">
        <f t="shared" si="1"/>
        <v>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0</v>
      </c>
      <c r="L15" s="21">
        <f t="shared" si="5"/>
        <v>0</v>
      </c>
      <c r="M15" s="20">
        <v>200.0</v>
      </c>
      <c r="N15" s="19">
        <v>24.0</v>
      </c>
      <c r="O15" s="19">
        <v>20.0</v>
      </c>
      <c r="P15" s="19">
        <f t="shared" si="6"/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>
        <v>2.0</v>
      </c>
      <c r="D16" s="19">
        <f t="shared" si="1"/>
        <v>3300</v>
      </c>
      <c r="E16" s="20">
        <v>1600.0</v>
      </c>
      <c r="F16" s="19"/>
      <c r="G16" s="19">
        <f t="shared" si="2"/>
        <v>0</v>
      </c>
      <c r="H16" s="20">
        <v>1500.0</v>
      </c>
      <c r="I16" s="19"/>
      <c r="J16" s="19">
        <f t="shared" si="3"/>
        <v>0</v>
      </c>
      <c r="K16" s="19">
        <f t="shared" si="4"/>
        <v>3300</v>
      </c>
      <c r="L16" s="21">
        <f t="shared" si="5"/>
        <v>2</v>
      </c>
      <c r="M16" s="20">
        <v>1125.0</v>
      </c>
      <c r="N16" s="19">
        <v>135.0</v>
      </c>
      <c r="O16" s="19">
        <v>112.5</v>
      </c>
      <c r="P16" s="32">
        <f t="shared" si="6"/>
        <v>1050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5980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0</v>
      </c>
      <c r="K17" s="118">
        <f t="shared" si="4"/>
        <v>5980</v>
      </c>
      <c r="L17" s="119"/>
      <c r="M17" s="35" t="s">
        <v>26</v>
      </c>
      <c r="N17" s="33"/>
      <c r="O17" s="33"/>
      <c r="P17" s="33">
        <f>SUM(P5:P16)</f>
        <v>2170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3"/>
      <c r="D19" s="32">
        <f t="shared" ref="D19:D26" si="7">B19*C19</f>
        <v>0</v>
      </c>
      <c r="E19" s="20">
        <v>350.0</v>
      </c>
      <c r="F19" s="43"/>
      <c r="G19" s="19">
        <f t="shared" ref="G19:G26" si="8">E19*F19</f>
        <v>0</v>
      </c>
      <c r="H19" s="20">
        <v>325.0</v>
      </c>
      <c r="I19" s="32"/>
      <c r="J19" s="32">
        <f t="shared" ref="J19:J26" si="9">H19*I19</f>
        <v>0</v>
      </c>
      <c r="K19" s="19">
        <f t="shared" ref="K19:K27" si="10">D19+G19+J19</f>
        <v>0</v>
      </c>
      <c r="L19" s="21">
        <f t="shared" ref="L19:L26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6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>
        <v>2.0</v>
      </c>
      <c r="D20" s="19">
        <f t="shared" si="7"/>
        <v>3800</v>
      </c>
      <c r="E20" s="20">
        <v>1700.0</v>
      </c>
      <c r="F20" s="26"/>
      <c r="G20" s="19">
        <f t="shared" si="8"/>
        <v>0</v>
      </c>
      <c r="H20" s="20">
        <v>1500.0</v>
      </c>
      <c r="I20" s="19"/>
      <c r="J20" s="19">
        <f t="shared" si="9"/>
        <v>0</v>
      </c>
      <c r="K20" s="19">
        <f t="shared" si="10"/>
        <v>3800</v>
      </c>
      <c r="L20" s="21">
        <f t="shared" si="11"/>
        <v>2</v>
      </c>
      <c r="M20" s="20">
        <v>1200.0</v>
      </c>
      <c r="N20" s="19">
        <v>144.0</v>
      </c>
      <c r="O20" s="19">
        <v>120.0</v>
      </c>
      <c r="P20" s="19">
        <f t="shared" si="12"/>
        <v>1400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22" t="s">
        <v>30</v>
      </c>
      <c r="B21" s="17">
        <v>860.0</v>
      </c>
      <c r="C21" s="26"/>
      <c r="D21" s="19">
        <f t="shared" si="7"/>
        <v>0</v>
      </c>
      <c r="E21" s="20">
        <v>800.0</v>
      </c>
      <c r="F21" s="26"/>
      <c r="G21" s="19">
        <f t="shared" si="8"/>
        <v>0</v>
      </c>
      <c r="H21" s="20">
        <v>750.0</v>
      </c>
      <c r="I21" s="19"/>
      <c r="J21" s="19">
        <f t="shared" si="9"/>
        <v>0</v>
      </c>
      <c r="K21" s="19">
        <f t="shared" si="10"/>
        <v>0</v>
      </c>
      <c r="L21" s="21">
        <f t="shared" si="11"/>
        <v>0</v>
      </c>
      <c r="M21" s="20">
        <v>600.0</v>
      </c>
      <c r="N21" s="19">
        <v>72.0</v>
      </c>
      <c r="O21" s="19">
        <v>60.0</v>
      </c>
      <c r="P21" s="19">
        <f t="shared" si="12"/>
        <v>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31</v>
      </c>
      <c r="B22" s="17">
        <v>2800.0</v>
      </c>
      <c r="C22" s="18"/>
      <c r="D22" s="19">
        <f t="shared" si="7"/>
        <v>0</v>
      </c>
      <c r="E22" s="20"/>
      <c r="F22" s="18"/>
      <c r="G22" s="19">
        <f t="shared" si="8"/>
        <v>0</v>
      </c>
      <c r="H22" s="20"/>
      <c r="I22" s="19"/>
      <c r="J22" s="19">
        <f t="shared" si="9"/>
        <v>0</v>
      </c>
      <c r="K22" s="19">
        <f t="shared" si="10"/>
        <v>0</v>
      </c>
      <c r="L22" s="21">
        <f t="shared" si="11"/>
        <v>0</v>
      </c>
      <c r="M22" s="20">
        <v>800.0</v>
      </c>
      <c r="N22" s="19">
        <v>96.0</v>
      </c>
      <c r="O22" s="19">
        <v>80.0</v>
      </c>
      <c r="P22" s="19">
        <f t="shared" si="12"/>
        <v>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32</v>
      </c>
      <c r="B23" s="17">
        <v>2000.0</v>
      </c>
      <c r="C23" s="18"/>
      <c r="D23" s="19">
        <f t="shared" si="7"/>
        <v>0</v>
      </c>
      <c r="E23" s="20">
        <v>1800.0</v>
      </c>
      <c r="F23" s="18"/>
      <c r="G23" s="19">
        <f t="shared" si="8"/>
        <v>0</v>
      </c>
      <c r="H23" s="20">
        <v>1500.0</v>
      </c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/>
      <c r="O23" s="19"/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33</v>
      </c>
      <c r="B24" s="17">
        <v>1500.0</v>
      </c>
      <c r="C24" s="26"/>
      <c r="D24" s="19">
        <f t="shared" si="7"/>
        <v>0</v>
      </c>
      <c r="E24" s="20">
        <v>1400.0</v>
      </c>
      <c r="F24" s="18"/>
      <c r="G24" s="19">
        <f t="shared" si="8"/>
        <v>0</v>
      </c>
      <c r="H24" s="20">
        <v>1300.0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1000.0</v>
      </c>
      <c r="C25" s="18"/>
      <c r="D25" s="19">
        <f t="shared" si="7"/>
        <v>0</v>
      </c>
      <c r="E25" s="20">
        <v>980.0</v>
      </c>
      <c r="F25" s="18"/>
      <c r="G25" s="19">
        <f t="shared" si="8"/>
        <v>0</v>
      </c>
      <c r="H25" s="20">
        <v>950.0</v>
      </c>
      <c r="I25" s="19"/>
      <c r="J25" s="19">
        <f t="shared" si="9"/>
        <v>0</v>
      </c>
      <c r="K25" s="19">
        <f t="shared" si="10"/>
        <v>0</v>
      </c>
      <c r="L25" s="21">
        <f t="shared" si="11"/>
        <v>0</v>
      </c>
      <c r="M25" s="20">
        <v>800.0</v>
      </c>
      <c r="N25" s="19"/>
      <c r="O25" s="19"/>
      <c r="P25" s="19">
        <f t="shared" si="12"/>
        <v>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44" t="s">
        <v>34</v>
      </c>
      <c r="B26" s="17">
        <v>1500.0</v>
      </c>
      <c r="C26" s="18"/>
      <c r="D26" s="19">
        <f t="shared" si="7"/>
        <v>0</v>
      </c>
      <c r="E26" s="20"/>
      <c r="F26" s="18"/>
      <c r="G26" s="19">
        <f t="shared" si="8"/>
        <v>0</v>
      </c>
      <c r="H26" s="20"/>
      <c r="I26" s="32"/>
      <c r="J26" s="32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8.75" customHeight="1">
      <c r="A27" s="3"/>
      <c r="B27" s="33"/>
      <c r="C27" s="33" t="s">
        <v>26</v>
      </c>
      <c r="D27" s="33">
        <f>SUM(D19:D26)</f>
        <v>3800</v>
      </c>
      <c r="E27" s="33"/>
      <c r="F27" s="33" t="s">
        <v>26</v>
      </c>
      <c r="G27" s="34">
        <f>SUM(G19:G26)</f>
        <v>0</v>
      </c>
      <c r="H27" s="35"/>
      <c r="I27" s="35" t="s">
        <v>26</v>
      </c>
      <c r="J27" s="33">
        <f>SUM(J19:J26)</f>
        <v>0</v>
      </c>
      <c r="K27" s="118">
        <f t="shared" si="10"/>
        <v>3800</v>
      </c>
      <c r="L27" s="119"/>
      <c r="M27" s="35" t="s">
        <v>26</v>
      </c>
      <c r="N27" s="33"/>
      <c r="O27" s="33"/>
      <c r="P27" s="33">
        <f>SUM(P19:P26)</f>
        <v>1400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27.0" customHeight="1">
      <c r="A28" s="45" t="s">
        <v>35</v>
      </c>
      <c r="B28" s="8" t="s">
        <v>2</v>
      </c>
      <c r="C28" s="9" t="s">
        <v>3</v>
      </c>
      <c r="D28" s="10" t="s">
        <v>4</v>
      </c>
      <c r="E28" s="8" t="s">
        <v>5</v>
      </c>
      <c r="F28" s="9" t="s">
        <v>3</v>
      </c>
      <c r="G28" s="9" t="s">
        <v>4</v>
      </c>
      <c r="H28" s="46" t="s">
        <v>6</v>
      </c>
      <c r="I28" s="11" t="s">
        <v>3</v>
      </c>
      <c r="J28" s="11" t="s">
        <v>7</v>
      </c>
      <c r="K28" s="116" t="s">
        <v>96</v>
      </c>
      <c r="L28" s="12" t="s">
        <v>8</v>
      </c>
      <c r="M28" s="8" t="s">
        <v>9</v>
      </c>
      <c r="N28" s="10" t="s">
        <v>10</v>
      </c>
      <c r="O28" s="10" t="s">
        <v>11</v>
      </c>
      <c r="P28" s="9" t="s">
        <v>12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0.25" customHeight="1">
      <c r="A29" s="16" t="s">
        <v>36</v>
      </c>
      <c r="B29" s="17">
        <v>1450.0</v>
      </c>
      <c r="C29" s="26">
        <v>3.0</v>
      </c>
      <c r="D29" s="19">
        <f t="shared" ref="D29:D36" si="13">B29*C29</f>
        <v>4350</v>
      </c>
      <c r="E29" s="20">
        <v>1400.0</v>
      </c>
      <c r="F29" s="18"/>
      <c r="G29" s="19">
        <f t="shared" ref="G29:G36" si="14">E29*F29</f>
        <v>0</v>
      </c>
      <c r="H29" s="20">
        <v>1300.0</v>
      </c>
      <c r="I29" s="117"/>
      <c r="J29" s="19">
        <f t="shared" ref="J29:J36" si="15">H29*I29</f>
        <v>0</v>
      </c>
      <c r="K29" s="19">
        <f t="shared" ref="K29:K37" si="16">D29+G29+J29</f>
        <v>4350</v>
      </c>
      <c r="L29" s="21">
        <f t="shared" ref="L29:L36" si="17">C29+F29+I29</f>
        <v>3</v>
      </c>
      <c r="M29" s="20">
        <v>1000.0</v>
      </c>
      <c r="N29" s="19">
        <v>120.0</v>
      </c>
      <c r="O29" s="19">
        <v>100.0</v>
      </c>
      <c r="P29" s="19">
        <f t="shared" ref="P29:P36" si="18">((B29-M29)*C29)+((E29-M29)*F29)+((H29-M29)*I29)</f>
        <v>1350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21" t="s">
        <v>97</v>
      </c>
      <c r="B30" s="68">
        <v>150.0</v>
      </c>
      <c r="C30" s="26">
        <v>13.0</v>
      </c>
      <c r="D30" s="19">
        <f t="shared" si="13"/>
        <v>1950</v>
      </c>
      <c r="E30" s="122">
        <v>140.0</v>
      </c>
      <c r="F30" s="18"/>
      <c r="G30" s="19">
        <f t="shared" si="14"/>
        <v>0</v>
      </c>
      <c r="H30" s="122">
        <v>135.0</v>
      </c>
      <c r="I30" s="19"/>
      <c r="J30" s="19">
        <f t="shared" si="15"/>
        <v>0</v>
      </c>
      <c r="K30" s="19">
        <f t="shared" si="16"/>
        <v>1950</v>
      </c>
      <c r="L30" s="21">
        <f t="shared" si="17"/>
        <v>13</v>
      </c>
      <c r="M30" s="122">
        <v>110.0</v>
      </c>
      <c r="N30" s="117">
        <v>12.0</v>
      </c>
      <c r="O30" s="117">
        <v>10.0</v>
      </c>
      <c r="P30" s="19">
        <f t="shared" si="18"/>
        <v>520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108</v>
      </c>
      <c r="B31" s="68">
        <v>150.0</v>
      </c>
      <c r="C31" s="26">
        <v>7.0</v>
      </c>
      <c r="D31" s="19">
        <f t="shared" si="13"/>
        <v>1050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1050</v>
      </c>
      <c r="L31" s="21">
        <f t="shared" si="17"/>
        <v>7</v>
      </c>
      <c r="M31" s="122">
        <v>100.0</v>
      </c>
      <c r="N31" s="117">
        <v>12.0</v>
      </c>
      <c r="O31" s="117">
        <v>10.0</v>
      </c>
      <c r="P31" s="19">
        <f t="shared" si="18"/>
        <v>350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22" t="s">
        <v>37</v>
      </c>
      <c r="B32" s="17">
        <v>375.0</v>
      </c>
      <c r="C32" s="26">
        <v>1.0</v>
      </c>
      <c r="D32" s="19">
        <f t="shared" si="13"/>
        <v>375</v>
      </c>
      <c r="E32" s="20">
        <v>360.0</v>
      </c>
      <c r="F32" s="18"/>
      <c r="G32" s="19">
        <f t="shared" si="14"/>
        <v>0</v>
      </c>
      <c r="H32" s="20">
        <v>340.0</v>
      </c>
      <c r="I32" s="19"/>
      <c r="J32" s="19">
        <f t="shared" si="15"/>
        <v>0</v>
      </c>
      <c r="K32" s="19">
        <f t="shared" si="16"/>
        <v>375</v>
      </c>
      <c r="L32" s="21">
        <f t="shared" si="17"/>
        <v>1</v>
      </c>
      <c r="M32" s="20">
        <v>280.0</v>
      </c>
      <c r="N32" s="19">
        <v>33.6</v>
      </c>
      <c r="O32" s="19">
        <v>28.0</v>
      </c>
      <c r="P32" s="19">
        <f t="shared" si="18"/>
        <v>95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47" t="s">
        <v>38</v>
      </c>
      <c r="B33" s="42">
        <v>430.0</v>
      </c>
      <c r="C33" s="48">
        <v>4.0</v>
      </c>
      <c r="D33" s="32">
        <f t="shared" si="13"/>
        <v>1720</v>
      </c>
      <c r="E33" s="20">
        <v>400.0</v>
      </c>
      <c r="F33" s="43"/>
      <c r="G33" s="32">
        <f t="shared" si="14"/>
        <v>0</v>
      </c>
      <c r="H33" s="20">
        <v>350.0</v>
      </c>
      <c r="I33" s="32"/>
      <c r="J33" s="32">
        <f t="shared" si="15"/>
        <v>0</v>
      </c>
      <c r="K33" s="19">
        <f t="shared" si="16"/>
        <v>1720</v>
      </c>
      <c r="L33" s="21">
        <f t="shared" si="17"/>
        <v>4</v>
      </c>
      <c r="M33" s="20">
        <v>260.0</v>
      </c>
      <c r="N33" s="19">
        <v>31.2</v>
      </c>
      <c r="O33" s="19">
        <v>26.0</v>
      </c>
      <c r="P33" s="19">
        <f t="shared" si="18"/>
        <v>680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49" t="s">
        <v>39</v>
      </c>
      <c r="B34" s="17">
        <v>450.0</v>
      </c>
      <c r="C34" s="26">
        <v>4.0</v>
      </c>
      <c r="D34" s="19">
        <f t="shared" si="13"/>
        <v>1800</v>
      </c>
      <c r="E34" s="20">
        <v>430.0</v>
      </c>
      <c r="F34" s="18"/>
      <c r="G34" s="19">
        <f t="shared" si="14"/>
        <v>0</v>
      </c>
      <c r="H34" s="20">
        <v>400.0</v>
      </c>
      <c r="I34" s="19"/>
      <c r="J34" s="19">
        <f t="shared" si="15"/>
        <v>0</v>
      </c>
      <c r="K34" s="19">
        <f t="shared" si="16"/>
        <v>1800</v>
      </c>
      <c r="L34" s="21">
        <f t="shared" si="17"/>
        <v>4</v>
      </c>
      <c r="M34" s="20">
        <v>330.0</v>
      </c>
      <c r="N34" s="19">
        <v>39.6</v>
      </c>
      <c r="O34" s="19">
        <v>33.0</v>
      </c>
      <c r="P34" s="19">
        <f t="shared" si="18"/>
        <v>480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9.5" customHeight="1">
      <c r="A35" s="50" t="s">
        <v>40</v>
      </c>
      <c r="B35" s="17">
        <v>450.0</v>
      </c>
      <c r="C35" s="26">
        <v>2.0</v>
      </c>
      <c r="D35" s="19">
        <f t="shared" si="13"/>
        <v>900</v>
      </c>
      <c r="E35" s="20">
        <v>400.0</v>
      </c>
      <c r="F35" s="26"/>
      <c r="G35" s="19">
        <f t="shared" si="14"/>
        <v>0</v>
      </c>
      <c r="H35" s="20">
        <v>375.0</v>
      </c>
      <c r="I35" s="19"/>
      <c r="J35" s="19">
        <f t="shared" si="15"/>
        <v>0</v>
      </c>
      <c r="K35" s="19">
        <f t="shared" si="16"/>
        <v>900</v>
      </c>
      <c r="L35" s="21">
        <f t="shared" si="17"/>
        <v>2</v>
      </c>
      <c r="M35" s="20">
        <v>280.0</v>
      </c>
      <c r="N35" s="19">
        <v>33.6</v>
      </c>
      <c r="O35" s="19">
        <v>28.0</v>
      </c>
      <c r="P35" s="32">
        <f t="shared" si="18"/>
        <v>340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9.5" customHeight="1">
      <c r="A36" s="31" t="s">
        <v>41</v>
      </c>
      <c r="B36" s="17">
        <v>220.0</v>
      </c>
      <c r="C36" s="18"/>
      <c r="D36" s="19">
        <f t="shared" si="13"/>
        <v>0</v>
      </c>
      <c r="E36" s="51"/>
      <c r="F36" s="18"/>
      <c r="G36" s="19">
        <f t="shared" si="14"/>
        <v>0</v>
      </c>
      <c r="H36" s="20"/>
      <c r="I36" s="19"/>
      <c r="J36" s="19">
        <f t="shared" si="15"/>
        <v>0</v>
      </c>
      <c r="K36" s="19">
        <f t="shared" si="16"/>
        <v>0</v>
      </c>
      <c r="L36" s="21">
        <f t="shared" si="17"/>
        <v>0</v>
      </c>
      <c r="M36" s="20">
        <v>120.0</v>
      </c>
      <c r="N36" s="19"/>
      <c r="O36" s="19"/>
      <c r="P36" s="32">
        <f t="shared" si="18"/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5.75" customHeight="1">
      <c r="A37" s="3"/>
      <c r="B37" s="33"/>
      <c r="C37" s="33" t="s">
        <v>26</v>
      </c>
      <c r="D37" s="33">
        <f>SUM(D29:D36)</f>
        <v>12145</v>
      </c>
      <c r="E37" s="33"/>
      <c r="F37" s="33" t="s">
        <v>26</v>
      </c>
      <c r="G37" s="34">
        <f>SUM(G29:G36)</f>
        <v>0</v>
      </c>
      <c r="H37" s="35"/>
      <c r="I37" s="35" t="s">
        <v>26</v>
      </c>
      <c r="J37" s="33">
        <f>SUM(J29:J36)</f>
        <v>0</v>
      </c>
      <c r="K37" s="118">
        <f t="shared" si="16"/>
        <v>12145</v>
      </c>
      <c r="L37" s="119">
        <f>SUM(L29:L36)</f>
        <v>34</v>
      </c>
      <c r="M37" s="35" t="s">
        <v>26</v>
      </c>
      <c r="N37" s="33"/>
      <c r="O37" s="33"/>
      <c r="P37" s="33">
        <f>SUM(P29:P36)</f>
        <v>3815</v>
      </c>
      <c r="Q37" s="3"/>
      <c r="R37" s="3"/>
      <c r="S37" s="3"/>
      <c r="T37" s="3"/>
      <c r="U37" s="2"/>
      <c r="V37" s="2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25.5" customHeight="1">
      <c r="A38" s="36" t="s">
        <v>42</v>
      </c>
      <c r="B38" s="8" t="s">
        <v>2</v>
      </c>
      <c r="C38" s="37" t="s">
        <v>3</v>
      </c>
      <c r="D38" s="38" t="s">
        <v>4</v>
      </c>
      <c r="E38" s="39" t="s">
        <v>5</v>
      </c>
      <c r="F38" s="37" t="s">
        <v>3</v>
      </c>
      <c r="G38" s="37" t="s">
        <v>4</v>
      </c>
      <c r="H38" s="40" t="s">
        <v>6</v>
      </c>
      <c r="I38" s="41" t="s">
        <v>3</v>
      </c>
      <c r="J38" s="41" t="s">
        <v>7</v>
      </c>
      <c r="K38" s="116" t="s">
        <v>96</v>
      </c>
      <c r="L38" s="12" t="s">
        <v>8</v>
      </c>
      <c r="M38" s="8" t="s">
        <v>9</v>
      </c>
      <c r="N38" s="10" t="s">
        <v>10</v>
      </c>
      <c r="O38" s="10" t="s">
        <v>11</v>
      </c>
      <c r="P38" s="41" t="s">
        <v>12</v>
      </c>
      <c r="Q38" s="3"/>
      <c r="R38" s="3"/>
      <c r="S38" s="3"/>
      <c r="T38" s="3"/>
      <c r="U38" s="2"/>
      <c r="V38" s="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20.25" customHeight="1">
      <c r="A39" s="22" t="s">
        <v>43</v>
      </c>
      <c r="B39" s="17">
        <v>250.0</v>
      </c>
      <c r="C39" s="18"/>
      <c r="D39" s="18">
        <f t="shared" ref="D39:D59" si="19">B39*C39</f>
        <v>0</v>
      </c>
      <c r="E39" s="20"/>
      <c r="F39" s="18"/>
      <c r="G39" s="18">
        <f t="shared" ref="G39:G59" si="20">E39*F39</f>
        <v>0</v>
      </c>
      <c r="H39" s="20"/>
      <c r="I39" s="19"/>
      <c r="J39" s="21">
        <f t="shared" ref="J39:J59" si="21">H39*I39</f>
        <v>0</v>
      </c>
      <c r="K39" s="19">
        <f t="shared" ref="K39:K60" si="22">D39+G39+J39</f>
        <v>0</v>
      </c>
      <c r="L39" s="21">
        <f t="shared" ref="L39:L59" si="23">C39+F39+I39</f>
        <v>0</v>
      </c>
      <c r="M39" s="20"/>
      <c r="N39" s="19"/>
      <c r="O39" s="19"/>
      <c r="P39" s="21">
        <f t="shared" ref="P39:P57" si="24">((B39-M39)*C39)+((E39-M39)*F39)+((H39-M39)*I39)</f>
        <v>0</v>
      </c>
      <c r="Q39" s="3"/>
      <c r="R39" s="3"/>
      <c r="S39" s="3"/>
      <c r="T39" s="3"/>
      <c r="U39" s="2"/>
      <c r="V39" s="2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20.25" customHeight="1">
      <c r="A40" s="44" t="s">
        <v>44</v>
      </c>
      <c r="B40" s="17">
        <v>250.0</v>
      </c>
      <c r="C40" s="18"/>
      <c r="D40" s="18">
        <f t="shared" si="19"/>
        <v>0</v>
      </c>
      <c r="E40" s="122">
        <v>150.0</v>
      </c>
      <c r="F40" s="26">
        <v>26.0</v>
      </c>
      <c r="G40" s="18">
        <f t="shared" si="20"/>
        <v>3900</v>
      </c>
      <c r="H40" s="20"/>
      <c r="I40" s="32"/>
      <c r="J40" s="52">
        <f t="shared" si="21"/>
        <v>0</v>
      </c>
      <c r="K40" s="19">
        <f t="shared" si="22"/>
        <v>3900</v>
      </c>
      <c r="L40" s="21">
        <f t="shared" si="23"/>
        <v>26</v>
      </c>
      <c r="M40" s="20"/>
      <c r="N40" s="19"/>
      <c r="O40" s="19"/>
      <c r="P40" s="52">
        <f t="shared" si="24"/>
        <v>3900</v>
      </c>
      <c r="Q40" s="3"/>
      <c r="R40" s="3"/>
      <c r="S40" s="3"/>
      <c r="T40" s="3"/>
      <c r="U40" s="2"/>
      <c r="V40" s="2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20.25" customHeight="1">
      <c r="A41" s="53" t="s">
        <v>45</v>
      </c>
      <c r="B41" s="17">
        <v>50.0</v>
      </c>
      <c r="C41" s="26"/>
      <c r="D41" s="18">
        <f t="shared" si="19"/>
        <v>0</v>
      </c>
      <c r="E41" s="20">
        <v>35.0</v>
      </c>
      <c r="F41" s="18"/>
      <c r="G41" s="18">
        <f t="shared" si="20"/>
        <v>0</v>
      </c>
      <c r="H41" s="20"/>
      <c r="I41" s="19"/>
      <c r="J41" s="21">
        <f t="shared" si="21"/>
        <v>0</v>
      </c>
      <c r="K41" s="19">
        <f t="shared" si="22"/>
        <v>0</v>
      </c>
      <c r="L41" s="21">
        <f t="shared" si="23"/>
        <v>0</v>
      </c>
      <c r="M41" s="20"/>
      <c r="N41" s="19"/>
      <c r="O41" s="19"/>
      <c r="P41" s="21">
        <f t="shared" si="24"/>
        <v>0</v>
      </c>
      <c r="Q41" s="3"/>
      <c r="R41" s="3"/>
      <c r="S41" s="3"/>
      <c r="T41" s="3"/>
      <c r="U41" s="2"/>
      <c r="V41" s="2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20.25" customHeight="1">
      <c r="A42" s="22" t="s">
        <v>46</v>
      </c>
      <c r="B42" s="17">
        <v>150.0</v>
      </c>
      <c r="C42" s="26">
        <v>6.0</v>
      </c>
      <c r="D42" s="19">
        <f t="shared" si="19"/>
        <v>900</v>
      </c>
      <c r="E42" s="20">
        <v>120.0</v>
      </c>
      <c r="F42" s="18"/>
      <c r="G42" s="18">
        <f t="shared" si="20"/>
        <v>0</v>
      </c>
      <c r="H42" s="20">
        <v>75.0</v>
      </c>
      <c r="I42" s="19"/>
      <c r="J42" s="21">
        <f t="shared" si="21"/>
        <v>0</v>
      </c>
      <c r="K42" s="19">
        <f t="shared" si="22"/>
        <v>900</v>
      </c>
      <c r="L42" s="21">
        <f t="shared" si="23"/>
        <v>6</v>
      </c>
      <c r="M42" s="20"/>
      <c r="N42" s="19"/>
      <c r="O42" s="19"/>
      <c r="P42" s="19">
        <f t="shared" si="24"/>
        <v>900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0.25" customHeight="1">
      <c r="A43" s="22" t="s">
        <v>47</v>
      </c>
      <c r="B43" s="17">
        <v>800.0</v>
      </c>
      <c r="C43" s="18"/>
      <c r="D43" s="18">
        <f t="shared" si="19"/>
        <v>0</v>
      </c>
      <c r="E43" s="20">
        <v>750.0</v>
      </c>
      <c r="F43" s="18"/>
      <c r="G43" s="18">
        <f t="shared" si="20"/>
        <v>0</v>
      </c>
      <c r="H43" s="20">
        <v>700.0</v>
      </c>
      <c r="I43" s="19"/>
      <c r="J43" s="21">
        <f t="shared" si="21"/>
        <v>0</v>
      </c>
      <c r="K43" s="19">
        <f t="shared" si="22"/>
        <v>0</v>
      </c>
      <c r="L43" s="21">
        <f t="shared" si="23"/>
        <v>0</v>
      </c>
      <c r="M43" s="20"/>
      <c r="N43" s="19"/>
      <c r="O43" s="19"/>
      <c r="P43" s="19">
        <f t="shared" si="24"/>
        <v>0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54" t="s">
        <v>48</v>
      </c>
      <c r="B44" s="25">
        <v>190.0</v>
      </c>
      <c r="C44" s="55">
        <v>1.0</v>
      </c>
      <c r="D44" s="56">
        <f t="shared" si="19"/>
        <v>190</v>
      </c>
      <c r="E44" s="20">
        <v>175.0</v>
      </c>
      <c r="F44" s="57"/>
      <c r="G44" s="56">
        <f t="shared" si="20"/>
        <v>0</v>
      </c>
      <c r="H44" s="20">
        <v>150.0</v>
      </c>
      <c r="I44" s="28"/>
      <c r="J44" s="58">
        <f t="shared" si="21"/>
        <v>0</v>
      </c>
      <c r="K44" s="19">
        <f t="shared" si="22"/>
        <v>190</v>
      </c>
      <c r="L44" s="21">
        <f t="shared" si="23"/>
        <v>1</v>
      </c>
      <c r="M44" s="20">
        <v>117.0</v>
      </c>
      <c r="N44" s="27">
        <v>14.04</v>
      </c>
      <c r="O44" s="27">
        <v>11.7</v>
      </c>
      <c r="P44" s="19">
        <f t="shared" si="24"/>
        <v>73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20.25" customHeight="1">
      <c r="A45" s="59" t="s">
        <v>48</v>
      </c>
      <c r="B45" s="60">
        <v>180.0</v>
      </c>
      <c r="C45" s="137">
        <v>2.0</v>
      </c>
      <c r="D45" s="61">
        <f t="shared" si="19"/>
        <v>360</v>
      </c>
      <c r="E45" s="20">
        <v>165.0</v>
      </c>
      <c r="F45" s="62"/>
      <c r="G45" s="61">
        <f t="shared" si="20"/>
        <v>0</v>
      </c>
      <c r="H45" s="20">
        <v>140.0</v>
      </c>
      <c r="I45" s="27"/>
      <c r="J45" s="63">
        <f t="shared" si="21"/>
        <v>0</v>
      </c>
      <c r="K45" s="19">
        <f t="shared" si="22"/>
        <v>360</v>
      </c>
      <c r="L45" s="21">
        <f t="shared" si="23"/>
        <v>2</v>
      </c>
      <c r="M45" s="20">
        <v>110.0</v>
      </c>
      <c r="N45" s="27">
        <v>13.2</v>
      </c>
      <c r="O45" s="27">
        <v>11.0</v>
      </c>
      <c r="P45" s="32">
        <f t="shared" si="24"/>
        <v>140</v>
      </c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20.25" customHeight="1">
      <c r="A46" s="64" t="s">
        <v>49</v>
      </c>
      <c r="B46" s="17">
        <v>75.0</v>
      </c>
      <c r="C46" s="18"/>
      <c r="D46" s="18">
        <f t="shared" si="19"/>
        <v>0</v>
      </c>
      <c r="E46" s="20"/>
      <c r="F46" s="18"/>
      <c r="G46" s="18">
        <f t="shared" si="20"/>
        <v>0</v>
      </c>
      <c r="H46" s="20"/>
      <c r="I46" s="19"/>
      <c r="J46" s="21">
        <f t="shared" si="21"/>
        <v>0</v>
      </c>
      <c r="K46" s="19">
        <f t="shared" si="22"/>
        <v>0</v>
      </c>
      <c r="L46" s="21">
        <f t="shared" si="23"/>
        <v>0</v>
      </c>
      <c r="M46" s="20"/>
      <c r="N46" s="19"/>
      <c r="O46" s="19"/>
      <c r="P46" s="32">
        <f t="shared" si="24"/>
        <v>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49</v>
      </c>
      <c r="B47" s="17">
        <v>100.0</v>
      </c>
      <c r="C47" s="26"/>
      <c r="D47" s="18">
        <f t="shared" si="19"/>
        <v>0</v>
      </c>
      <c r="E47" s="20">
        <v>80.0</v>
      </c>
      <c r="F47" s="26"/>
      <c r="G47" s="18">
        <f t="shared" si="20"/>
        <v>0</v>
      </c>
      <c r="H47" s="20">
        <v>70.0</v>
      </c>
      <c r="I47" s="19"/>
      <c r="J47" s="21">
        <f t="shared" si="21"/>
        <v>0</v>
      </c>
      <c r="K47" s="19">
        <f t="shared" si="22"/>
        <v>0</v>
      </c>
      <c r="L47" s="21">
        <f t="shared" si="23"/>
        <v>0</v>
      </c>
      <c r="M47" s="20"/>
      <c r="N47" s="19"/>
      <c r="O47" s="19"/>
      <c r="P47" s="21">
        <f t="shared" si="24"/>
        <v>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22" t="s">
        <v>50</v>
      </c>
      <c r="B48" s="17">
        <v>600.0</v>
      </c>
      <c r="C48" s="26"/>
      <c r="D48" s="18">
        <f t="shared" si="19"/>
        <v>0</v>
      </c>
      <c r="E48" s="20">
        <v>500.0</v>
      </c>
      <c r="F48" s="18"/>
      <c r="G48" s="18">
        <f t="shared" si="20"/>
        <v>0</v>
      </c>
      <c r="H48" s="20">
        <v>400.0</v>
      </c>
      <c r="I48" s="19"/>
      <c r="J48" s="21">
        <f t="shared" si="21"/>
        <v>0</v>
      </c>
      <c r="K48" s="19">
        <f t="shared" si="22"/>
        <v>0</v>
      </c>
      <c r="L48" s="21">
        <f t="shared" si="23"/>
        <v>0</v>
      </c>
      <c r="M48" s="20"/>
      <c r="N48" s="19"/>
      <c r="O48" s="19"/>
      <c r="P48" s="21">
        <f t="shared" si="24"/>
        <v>0</v>
      </c>
      <c r="Q48" s="3"/>
      <c r="R48" s="3"/>
      <c r="S48" s="3"/>
      <c r="T48" s="3"/>
      <c r="U48" s="2"/>
      <c r="V48" s="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20.25" customHeight="1">
      <c r="A49" s="22" t="s">
        <v>51</v>
      </c>
      <c r="B49" s="17">
        <v>150.0</v>
      </c>
      <c r="C49" s="26">
        <v>26.0</v>
      </c>
      <c r="D49" s="18">
        <f t="shared" si="19"/>
        <v>3900</v>
      </c>
      <c r="E49" s="20">
        <v>125.0</v>
      </c>
      <c r="F49" s="18"/>
      <c r="G49" s="18">
        <f t="shared" si="20"/>
        <v>0</v>
      </c>
      <c r="H49" s="20">
        <v>100.0</v>
      </c>
      <c r="I49" s="19"/>
      <c r="J49" s="21">
        <f t="shared" si="21"/>
        <v>0</v>
      </c>
      <c r="K49" s="19">
        <f t="shared" si="22"/>
        <v>3900</v>
      </c>
      <c r="L49" s="21">
        <f t="shared" si="23"/>
        <v>26</v>
      </c>
      <c r="M49" s="20"/>
      <c r="N49" s="19"/>
      <c r="O49" s="19"/>
      <c r="P49" s="21">
        <f t="shared" si="24"/>
        <v>3900</v>
      </c>
      <c r="Q49" s="3"/>
      <c r="R49" s="3"/>
      <c r="S49" s="3"/>
      <c r="T49" s="3"/>
      <c r="U49" s="2"/>
      <c r="V49" s="2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20.25" customHeight="1">
      <c r="A50" s="65" t="s">
        <v>52</v>
      </c>
      <c r="B50" s="17">
        <v>200.0</v>
      </c>
      <c r="C50" s="26">
        <v>1.0</v>
      </c>
      <c r="D50" s="18">
        <f t="shared" si="19"/>
        <v>200</v>
      </c>
      <c r="E50" s="20">
        <v>175.0</v>
      </c>
      <c r="F50" s="18"/>
      <c r="G50" s="18">
        <f t="shared" si="20"/>
        <v>0</v>
      </c>
      <c r="H50" s="20">
        <v>150.0</v>
      </c>
      <c r="I50" s="32"/>
      <c r="J50" s="52">
        <f t="shared" si="21"/>
        <v>0</v>
      </c>
      <c r="K50" s="19">
        <f t="shared" si="22"/>
        <v>200</v>
      </c>
      <c r="L50" s="21">
        <f t="shared" si="23"/>
        <v>1</v>
      </c>
      <c r="M50" s="20"/>
      <c r="N50" s="19"/>
      <c r="O50" s="19"/>
      <c r="P50" s="52">
        <f t="shared" si="24"/>
        <v>200</v>
      </c>
      <c r="Q50" s="3"/>
      <c r="R50" s="3"/>
      <c r="S50" s="3"/>
      <c r="T50" s="3"/>
      <c r="U50" s="2"/>
      <c r="V50" s="2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20.25" customHeight="1">
      <c r="A51" s="22" t="s">
        <v>53</v>
      </c>
      <c r="B51" s="17">
        <v>250.0</v>
      </c>
      <c r="C51" s="26">
        <v>2.0</v>
      </c>
      <c r="D51" s="18">
        <f t="shared" si="19"/>
        <v>500</v>
      </c>
      <c r="E51" s="20">
        <v>230.0</v>
      </c>
      <c r="F51" s="18"/>
      <c r="G51" s="18">
        <f t="shared" si="20"/>
        <v>0</v>
      </c>
      <c r="H51" s="20">
        <v>200.0</v>
      </c>
      <c r="I51" s="117"/>
      <c r="J51" s="21">
        <f t="shared" si="21"/>
        <v>0</v>
      </c>
      <c r="K51" s="19">
        <f t="shared" si="22"/>
        <v>500</v>
      </c>
      <c r="L51" s="21">
        <f t="shared" si="23"/>
        <v>2</v>
      </c>
      <c r="M51" s="20"/>
      <c r="N51" s="19"/>
      <c r="O51" s="19"/>
      <c r="P51" s="21">
        <f t="shared" si="24"/>
        <v>500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54</v>
      </c>
      <c r="B52" s="17">
        <v>120.0</v>
      </c>
      <c r="C52" s="18"/>
      <c r="D52" s="18">
        <f t="shared" si="19"/>
        <v>0</v>
      </c>
      <c r="E52" s="20">
        <v>100.0</v>
      </c>
      <c r="F52" s="18"/>
      <c r="G52" s="18">
        <f t="shared" si="20"/>
        <v>0</v>
      </c>
      <c r="H52" s="20">
        <v>80.0</v>
      </c>
      <c r="I52" s="19"/>
      <c r="J52" s="21">
        <f t="shared" si="21"/>
        <v>0</v>
      </c>
      <c r="K52" s="19">
        <f t="shared" si="22"/>
        <v>0</v>
      </c>
      <c r="L52" s="21">
        <f t="shared" si="23"/>
        <v>0</v>
      </c>
      <c r="M52" s="20"/>
      <c r="N52" s="19"/>
      <c r="O52" s="19"/>
      <c r="P52" s="21">
        <f t="shared" si="24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55</v>
      </c>
      <c r="B53" s="17">
        <v>160.0</v>
      </c>
      <c r="C53" s="26">
        <v>1.0</v>
      </c>
      <c r="D53" s="66">
        <f t="shared" si="19"/>
        <v>160</v>
      </c>
      <c r="E53" s="20"/>
      <c r="F53" s="18"/>
      <c r="G53" s="18">
        <f t="shared" si="20"/>
        <v>0</v>
      </c>
      <c r="H53" s="20"/>
      <c r="I53" s="19"/>
      <c r="J53" s="21">
        <f t="shared" si="21"/>
        <v>0</v>
      </c>
      <c r="K53" s="19">
        <f t="shared" si="22"/>
        <v>160</v>
      </c>
      <c r="L53" s="21">
        <f t="shared" si="23"/>
        <v>1</v>
      </c>
      <c r="M53" s="20"/>
      <c r="N53" s="19"/>
      <c r="O53" s="19"/>
      <c r="P53" s="21">
        <f t="shared" si="24"/>
        <v>160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44" t="s">
        <v>56</v>
      </c>
      <c r="B54" s="17">
        <v>300.0</v>
      </c>
      <c r="C54" s="26">
        <v>1.0</v>
      </c>
      <c r="D54" s="18">
        <f t="shared" si="19"/>
        <v>300</v>
      </c>
      <c r="E54" s="20">
        <v>275.0</v>
      </c>
      <c r="F54" s="18"/>
      <c r="G54" s="18">
        <f t="shared" si="20"/>
        <v>0</v>
      </c>
      <c r="H54" s="20">
        <v>250.0</v>
      </c>
      <c r="I54" s="82">
        <v>3.0</v>
      </c>
      <c r="J54" s="52">
        <f t="shared" si="21"/>
        <v>750</v>
      </c>
      <c r="K54" s="19">
        <f t="shared" si="22"/>
        <v>1050</v>
      </c>
      <c r="L54" s="21">
        <f t="shared" si="23"/>
        <v>4</v>
      </c>
      <c r="M54" s="20"/>
      <c r="N54" s="19"/>
      <c r="O54" s="19"/>
      <c r="P54" s="52">
        <f t="shared" si="24"/>
        <v>1050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67" t="s">
        <v>57</v>
      </c>
      <c r="B55" s="68">
        <v>150.0</v>
      </c>
      <c r="C55" s="26"/>
      <c r="D55" s="18">
        <f t="shared" si="19"/>
        <v>0</v>
      </c>
      <c r="E55" s="20"/>
      <c r="F55" s="18"/>
      <c r="G55" s="18">
        <f t="shared" si="20"/>
        <v>0</v>
      </c>
      <c r="H55" s="20"/>
      <c r="I55" s="32"/>
      <c r="J55" s="52">
        <f t="shared" si="21"/>
        <v>0</v>
      </c>
      <c r="K55" s="19">
        <f t="shared" si="22"/>
        <v>0</v>
      </c>
      <c r="L55" s="21">
        <f t="shared" si="23"/>
        <v>0</v>
      </c>
      <c r="M55" s="20"/>
      <c r="N55" s="19"/>
      <c r="O55" s="19"/>
      <c r="P55" s="52">
        <f t="shared" si="24"/>
        <v>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44" t="s">
        <v>58</v>
      </c>
      <c r="B56" s="17">
        <v>500.0</v>
      </c>
      <c r="C56" s="18"/>
      <c r="D56" s="18">
        <f t="shared" si="19"/>
        <v>0</v>
      </c>
      <c r="E56" s="20">
        <v>450.0</v>
      </c>
      <c r="F56" s="18"/>
      <c r="G56" s="18">
        <f t="shared" si="20"/>
        <v>0</v>
      </c>
      <c r="H56" s="20">
        <v>400.0</v>
      </c>
      <c r="I56" s="32"/>
      <c r="J56" s="52">
        <f t="shared" si="21"/>
        <v>0</v>
      </c>
      <c r="K56" s="19">
        <f t="shared" si="22"/>
        <v>0</v>
      </c>
      <c r="L56" s="21">
        <f t="shared" si="23"/>
        <v>0</v>
      </c>
      <c r="M56" s="20"/>
      <c r="N56" s="19"/>
      <c r="O56" s="19"/>
      <c r="P56" s="52">
        <f t="shared" si="24"/>
        <v>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44" t="s">
        <v>59</v>
      </c>
      <c r="B57" s="42">
        <v>350.0</v>
      </c>
      <c r="C57" s="48">
        <v>2.0</v>
      </c>
      <c r="D57" s="43">
        <f t="shared" si="19"/>
        <v>700</v>
      </c>
      <c r="E57" s="20">
        <v>300.0</v>
      </c>
      <c r="F57" s="43"/>
      <c r="G57" s="43">
        <f t="shared" si="20"/>
        <v>0</v>
      </c>
      <c r="H57" s="20">
        <v>250.0</v>
      </c>
      <c r="I57" s="32"/>
      <c r="J57" s="52">
        <f t="shared" si="21"/>
        <v>0</v>
      </c>
      <c r="K57" s="19">
        <f t="shared" si="22"/>
        <v>700</v>
      </c>
      <c r="L57" s="21">
        <f t="shared" si="23"/>
        <v>2</v>
      </c>
      <c r="M57" s="20"/>
      <c r="N57" s="19"/>
      <c r="O57" s="19"/>
      <c r="P57" s="52">
        <f t="shared" si="24"/>
        <v>700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67" t="s">
        <v>109</v>
      </c>
      <c r="B58" s="42">
        <v>250.0</v>
      </c>
      <c r="C58" s="48">
        <v>41.0</v>
      </c>
      <c r="D58" s="43">
        <f t="shared" si="19"/>
        <v>10250</v>
      </c>
      <c r="E58" s="51">
        <v>200.0</v>
      </c>
      <c r="F58" s="43"/>
      <c r="G58" s="43">
        <f t="shared" si="20"/>
        <v>0</v>
      </c>
      <c r="H58" s="51">
        <v>180.0</v>
      </c>
      <c r="I58" s="32"/>
      <c r="J58" s="52">
        <f t="shared" si="21"/>
        <v>0</v>
      </c>
      <c r="K58" s="19">
        <f t="shared" si="22"/>
        <v>10250</v>
      </c>
      <c r="L58" s="21">
        <f t="shared" si="23"/>
        <v>41</v>
      </c>
      <c r="M58" s="51"/>
      <c r="N58" s="19"/>
      <c r="O58" s="19"/>
      <c r="P58" s="32"/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44" t="s">
        <v>60</v>
      </c>
      <c r="B59" s="42">
        <v>250.0</v>
      </c>
      <c r="C59" s="48"/>
      <c r="D59" s="43">
        <f t="shared" si="19"/>
        <v>0</v>
      </c>
      <c r="E59" s="51">
        <v>200.0</v>
      </c>
      <c r="F59" s="43"/>
      <c r="G59" s="43">
        <f t="shared" si="20"/>
        <v>0</v>
      </c>
      <c r="H59" s="51">
        <v>180.0</v>
      </c>
      <c r="I59" s="32"/>
      <c r="J59" s="52">
        <f t="shared" si="21"/>
        <v>0</v>
      </c>
      <c r="K59" s="19">
        <f t="shared" si="22"/>
        <v>0</v>
      </c>
      <c r="L59" s="21">
        <f t="shared" si="23"/>
        <v>0</v>
      </c>
      <c r="M59" s="51"/>
      <c r="N59" s="19"/>
      <c r="O59" s="19"/>
      <c r="P59" s="32"/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15.75" customHeight="1">
      <c r="A60" s="44" t="s">
        <v>61</v>
      </c>
      <c r="B60" s="69"/>
      <c r="C60" s="70" t="s">
        <v>26</v>
      </c>
      <c r="D60" s="70">
        <f>SUM(D39:D59)</f>
        <v>17460</v>
      </c>
      <c r="E60" s="70"/>
      <c r="F60" s="70" t="s">
        <v>26</v>
      </c>
      <c r="G60" s="70">
        <f>SUM(G39:G59)</f>
        <v>3900</v>
      </c>
      <c r="H60" s="71"/>
      <c r="I60" s="71" t="s">
        <v>26</v>
      </c>
      <c r="J60" s="70">
        <f>SUM(J39:J59)</f>
        <v>750</v>
      </c>
      <c r="K60" s="123">
        <f t="shared" si="22"/>
        <v>22110</v>
      </c>
      <c r="L60" s="123"/>
      <c r="M60" s="71" t="s">
        <v>26</v>
      </c>
      <c r="N60" s="70"/>
      <c r="O60" s="70"/>
      <c r="P60" s="70">
        <f>SUM(P39:P59)</f>
        <v>11523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6.25" customHeight="1">
      <c r="A61" s="72" t="s">
        <v>62</v>
      </c>
      <c r="B61" s="8" t="s">
        <v>2</v>
      </c>
      <c r="C61" s="37" t="s">
        <v>3</v>
      </c>
      <c r="D61" s="38" t="s">
        <v>4</v>
      </c>
      <c r="E61" s="39" t="s">
        <v>5</v>
      </c>
      <c r="F61" s="37" t="s">
        <v>3</v>
      </c>
      <c r="G61" s="37" t="s">
        <v>4</v>
      </c>
      <c r="H61" s="40" t="s">
        <v>6</v>
      </c>
      <c r="I61" s="41" t="s">
        <v>3</v>
      </c>
      <c r="J61" s="41" t="s">
        <v>7</v>
      </c>
      <c r="K61" s="116" t="s">
        <v>96</v>
      </c>
      <c r="L61" s="12" t="s">
        <v>8</v>
      </c>
      <c r="M61" s="8" t="s">
        <v>9</v>
      </c>
      <c r="N61" s="10" t="s">
        <v>10</v>
      </c>
      <c r="O61" s="10" t="s">
        <v>11</v>
      </c>
      <c r="P61" s="41" t="s">
        <v>12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44" t="s">
        <v>63</v>
      </c>
      <c r="B62" s="42">
        <v>320.0</v>
      </c>
      <c r="C62" s="48">
        <v>12.0</v>
      </c>
      <c r="D62" s="32">
        <f t="shared" ref="D62:D72" si="25">B62*C62</f>
        <v>3840</v>
      </c>
      <c r="E62" s="20">
        <v>300.0</v>
      </c>
      <c r="F62" s="43"/>
      <c r="G62" s="32">
        <f t="shared" ref="G62:G72" si="26">E62*F62</f>
        <v>0</v>
      </c>
      <c r="H62" s="20">
        <v>300.0</v>
      </c>
      <c r="I62" s="32"/>
      <c r="J62" s="32">
        <f t="shared" ref="J62:J72" si="27">H62*I62</f>
        <v>0</v>
      </c>
      <c r="K62" s="19">
        <f t="shared" ref="K62:K73" si="28">D62+G62+J62</f>
        <v>3840</v>
      </c>
      <c r="L62" s="21">
        <f t="shared" ref="L62:L72" si="29">C62+F62+I62</f>
        <v>12</v>
      </c>
      <c r="M62" s="20">
        <v>240.0</v>
      </c>
      <c r="N62" s="32">
        <v>28.8</v>
      </c>
      <c r="O62" s="32">
        <v>24.0</v>
      </c>
      <c r="P62" s="32">
        <f t="shared" ref="P62:P72" si="30">((B62-M62)*C62)+((E62-M62)*F62)+((H62-M62)*I62)</f>
        <v>960</v>
      </c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44" t="s">
        <v>64</v>
      </c>
      <c r="B63" s="17">
        <v>80.0</v>
      </c>
      <c r="C63" s="18"/>
      <c r="D63" s="19">
        <f t="shared" si="25"/>
        <v>0</v>
      </c>
      <c r="E63" s="20">
        <v>70.0</v>
      </c>
      <c r="F63" s="18"/>
      <c r="G63" s="19">
        <f t="shared" si="26"/>
        <v>0</v>
      </c>
      <c r="H63" s="20">
        <v>60.0</v>
      </c>
      <c r="I63" s="32"/>
      <c r="J63" s="32">
        <f t="shared" si="27"/>
        <v>0</v>
      </c>
      <c r="K63" s="19">
        <f t="shared" si="28"/>
        <v>0</v>
      </c>
      <c r="L63" s="21">
        <f t="shared" si="29"/>
        <v>0</v>
      </c>
      <c r="M63" s="20">
        <v>60.0</v>
      </c>
      <c r="N63" s="32"/>
      <c r="O63" s="32"/>
      <c r="P63" s="32">
        <f t="shared" si="30"/>
        <v>0</v>
      </c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20.25" customHeight="1">
      <c r="A64" s="44" t="s">
        <v>64</v>
      </c>
      <c r="B64" s="17">
        <v>130.0</v>
      </c>
      <c r="C64" s="18"/>
      <c r="D64" s="19">
        <f t="shared" si="25"/>
        <v>0</v>
      </c>
      <c r="E64" s="20">
        <v>120.0</v>
      </c>
      <c r="F64" s="18"/>
      <c r="G64" s="19">
        <f t="shared" si="26"/>
        <v>0</v>
      </c>
      <c r="H64" s="20">
        <v>110.0</v>
      </c>
      <c r="I64" s="32"/>
      <c r="J64" s="32">
        <f t="shared" si="27"/>
        <v>0</v>
      </c>
      <c r="K64" s="19">
        <f t="shared" si="28"/>
        <v>0</v>
      </c>
      <c r="L64" s="21">
        <f t="shared" si="29"/>
        <v>0</v>
      </c>
      <c r="M64" s="20">
        <v>100.0</v>
      </c>
      <c r="N64" s="32"/>
      <c r="O64" s="32"/>
      <c r="P64" s="32">
        <f t="shared" si="30"/>
        <v>0</v>
      </c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20.25" customHeight="1">
      <c r="A65" s="44" t="s">
        <v>65</v>
      </c>
      <c r="B65" s="17">
        <v>430.0</v>
      </c>
      <c r="C65" s="18"/>
      <c r="D65" s="21">
        <f t="shared" si="25"/>
        <v>0</v>
      </c>
      <c r="E65" s="20">
        <v>430.0</v>
      </c>
      <c r="F65" s="18"/>
      <c r="G65" s="19">
        <f t="shared" si="26"/>
        <v>0</v>
      </c>
      <c r="H65" s="20">
        <v>430.0</v>
      </c>
      <c r="I65" s="32"/>
      <c r="J65" s="32">
        <f t="shared" si="27"/>
        <v>0</v>
      </c>
      <c r="K65" s="19">
        <f t="shared" si="28"/>
        <v>0</v>
      </c>
      <c r="L65" s="21">
        <f t="shared" si="29"/>
        <v>0</v>
      </c>
      <c r="M65" s="20">
        <v>350.0</v>
      </c>
      <c r="N65" s="32">
        <v>42.0</v>
      </c>
      <c r="O65" s="32">
        <v>35.0</v>
      </c>
      <c r="P65" s="32">
        <f t="shared" si="30"/>
        <v>0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0.25" customHeight="1">
      <c r="A66" s="44" t="s">
        <v>66</v>
      </c>
      <c r="B66" s="17">
        <v>170.0</v>
      </c>
      <c r="C66" s="18"/>
      <c r="D66" s="19">
        <f t="shared" si="25"/>
        <v>0</v>
      </c>
      <c r="E66" s="20">
        <v>160.0</v>
      </c>
      <c r="F66" s="18"/>
      <c r="G66" s="19">
        <f t="shared" si="26"/>
        <v>0</v>
      </c>
      <c r="H66" s="20">
        <v>150.0</v>
      </c>
      <c r="I66" s="32"/>
      <c r="J66" s="32">
        <f t="shared" si="27"/>
        <v>0</v>
      </c>
      <c r="K66" s="19">
        <f t="shared" si="28"/>
        <v>0</v>
      </c>
      <c r="L66" s="21">
        <f t="shared" si="29"/>
        <v>0</v>
      </c>
      <c r="M66" s="20">
        <v>125.0</v>
      </c>
      <c r="N66" s="32">
        <v>15.0</v>
      </c>
      <c r="O66" s="32">
        <v>12.5</v>
      </c>
      <c r="P66" s="32">
        <f t="shared" si="30"/>
        <v>0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67</v>
      </c>
      <c r="B67" s="17">
        <v>220.0</v>
      </c>
      <c r="C67" s="18"/>
      <c r="D67" s="19">
        <f t="shared" si="25"/>
        <v>0</v>
      </c>
      <c r="E67" s="20"/>
      <c r="F67" s="18"/>
      <c r="G67" s="19">
        <f t="shared" si="26"/>
        <v>0</v>
      </c>
      <c r="H67" s="20"/>
      <c r="I67" s="32"/>
      <c r="J67" s="32">
        <f t="shared" si="27"/>
        <v>0</v>
      </c>
      <c r="K67" s="19">
        <f t="shared" si="28"/>
        <v>0</v>
      </c>
      <c r="L67" s="21">
        <f t="shared" si="29"/>
        <v>0</v>
      </c>
      <c r="M67" s="20"/>
      <c r="N67" s="32"/>
      <c r="O67" s="32"/>
      <c r="P67" s="32">
        <f t="shared" si="30"/>
        <v>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68</v>
      </c>
      <c r="B68" s="17">
        <v>50.0</v>
      </c>
      <c r="C68" s="18"/>
      <c r="D68" s="19">
        <f t="shared" si="25"/>
        <v>0</v>
      </c>
      <c r="E68" s="20"/>
      <c r="F68" s="18"/>
      <c r="G68" s="19">
        <f t="shared" si="26"/>
        <v>0</v>
      </c>
      <c r="H68" s="20"/>
      <c r="I68" s="32"/>
      <c r="J68" s="32">
        <f t="shared" si="27"/>
        <v>0</v>
      </c>
      <c r="K68" s="19">
        <f t="shared" si="28"/>
        <v>0</v>
      </c>
      <c r="L68" s="21">
        <f t="shared" si="29"/>
        <v>0</v>
      </c>
      <c r="M68" s="20">
        <v>42.0</v>
      </c>
      <c r="N68" s="32"/>
      <c r="O68" s="32"/>
      <c r="P68" s="32">
        <f t="shared" si="30"/>
        <v>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68</v>
      </c>
      <c r="B69" s="17">
        <v>25.0</v>
      </c>
      <c r="C69" s="18"/>
      <c r="D69" s="19">
        <f t="shared" si="25"/>
        <v>0</v>
      </c>
      <c r="E69" s="20"/>
      <c r="F69" s="18"/>
      <c r="G69" s="19">
        <f t="shared" si="26"/>
        <v>0</v>
      </c>
      <c r="H69" s="20"/>
      <c r="I69" s="32"/>
      <c r="J69" s="32">
        <f t="shared" si="27"/>
        <v>0</v>
      </c>
      <c r="K69" s="19">
        <f t="shared" si="28"/>
        <v>0</v>
      </c>
      <c r="L69" s="21">
        <f t="shared" si="29"/>
        <v>0</v>
      </c>
      <c r="M69" s="20">
        <v>20.0</v>
      </c>
      <c r="N69" s="32"/>
      <c r="O69" s="32"/>
      <c r="P69" s="32">
        <f t="shared" si="30"/>
        <v>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69</v>
      </c>
      <c r="B70" s="17">
        <v>115.0</v>
      </c>
      <c r="C70" s="26"/>
      <c r="D70" s="19">
        <f t="shared" si="25"/>
        <v>0</v>
      </c>
      <c r="E70" s="20">
        <v>110.0</v>
      </c>
      <c r="F70" s="18"/>
      <c r="G70" s="19">
        <f t="shared" si="26"/>
        <v>0</v>
      </c>
      <c r="H70" s="20">
        <v>105.0</v>
      </c>
      <c r="I70" s="32"/>
      <c r="J70" s="32">
        <f t="shared" si="27"/>
        <v>0</v>
      </c>
      <c r="K70" s="19">
        <f t="shared" si="28"/>
        <v>0</v>
      </c>
      <c r="L70" s="21">
        <f t="shared" si="29"/>
        <v>0</v>
      </c>
      <c r="M70" s="20">
        <v>85.0</v>
      </c>
      <c r="N70" s="32"/>
      <c r="O70" s="32"/>
      <c r="P70" s="32">
        <f t="shared" si="30"/>
        <v>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69</v>
      </c>
      <c r="B71" s="17">
        <v>20.0</v>
      </c>
      <c r="C71" s="18"/>
      <c r="D71" s="19">
        <f t="shared" si="25"/>
        <v>0</v>
      </c>
      <c r="E71" s="20">
        <v>20.0</v>
      </c>
      <c r="F71" s="18"/>
      <c r="G71" s="19">
        <f t="shared" si="26"/>
        <v>0</v>
      </c>
      <c r="H71" s="20">
        <v>20.0</v>
      </c>
      <c r="I71" s="32"/>
      <c r="J71" s="32">
        <f t="shared" si="27"/>
        <v>0</v>
      </c>
      <c r="K71" s="19">
        <f t="shared" si="28"/>
        <v>0</v>
      </c>
      <c r="L71" s="21">
        <f t="shared" si="29"/>
        <v>0</v>
      </c>
      <c r="M71" s="20">
        <v>15.0</v>
      </c>
      <c r="N71" s="32"/>
      <c r="O71" s="32"/>
      <c r="P71" s="32">
        <f t="shared" si="30"/>
        <v>0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70</v>
      </c>
      <c r="B72" s="42">
        <v>230.0</v>
      </c>
      <c r="C72" s="43"/>
      <c r="D72" s="32">
        <f t="shared" si="25"/>
        <v>0</v>
      </c>
      <c r="E72" s="51"/>
      <c r="F72" s="43"/>
      <c r="G72" s="32">
        <f t="shared" si="26"/>
        <v>0</v>
      </c>
      <c r="H72" s="51"/>
      <c r="I72" s="32"/>
      <c r="J72" s="32">
        <f t="shared" si="27"/>
        <v>0</v>
      </c>
      <c r="K72" s="19">
        <f t="shared" si="28"/>
        <v>0</v>
      </c>
      <c r="L72" s="21">
        <f t="shared" si="29"/>
        <v>0</v>
      </c>
      <c r="M72" s="73"/>
      <c r="N72" s="32"/>
      <c r="O72" s="32"/>
      <c r="P72" s="32">
        <f t="shared" si="30"/>
        <v>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1.75" customHeight="1">
      <c r="A73" s="74"/>
      <c r="B73" s="75"/>
      <c r="C73" s="70" t="s">
        <v>26</v>
      </c>
      <c r="D73" s="70">
        <f>SUM(D62:D72)</f>
        <v>3840</v>
      </c>
      <c r="E73" s="70"/>
      <c r="F73" s="70" t="s">
        <v>26</v>
      </c>
      <c r="G73" s="70">
        <f>SUM(G62:G72)</f>
        <v>0</v>
      </c>
      <c r="H73" s="71"/>
      <c r="I73" s="71" t="s">
        <v>26</v>
      </c>
      <c r="J73" s="70">
        <f>SUM(J62:J72)</f>
        <v>0</v>
      </c>
      <c r="K73" s="123">
        <f t="shared" si="28"/>
        <v>3840</v>
      </c>
      <c r="L73" s="123"/>
      <c r="M73" s="71" t="s">
        <v>26</v>
      </c>
      <c r="N73" s="70"/>
      <c r="O73" s="70"/>
      <c r="P73" s="70">
        <f>SUM(P62:P72)</f>
        <v>960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4.0" customHeight="1">
      <c r="A74" s="76" t="s">
        <v>71</v>
      </c>
      <c r="B74" s="8" t="s">
        <v>2</v>
      </c>
      <c r="C74" s="9" t="s">
        <v>3</v>
      </c>
      <c r="D74" s="10" t="s">
        <v>4</v>
      </c>
      <c r="E74" s="8" t="s">
        <v>5</v>
      </c>
      <c r="F74" s="9" t="s">
        <v>3</v>
      </c>
      <c r="G74" s="9" t="s">
        <v>4</v>
      </c>
      <c r="H74" s="46" t="s">
        <v>6</v>
      </c>
      <c r="I74" s="11" t="s">
        <v>3</v>
      </c>
      <c r="J74" s="11" t="s">
        <v>7</v>
      </c>
      <c r="K74" s="116" t="s">
        <v>96</v>
      </c>
      <c r="L74" s="12" t="s">
        <v>8</v>
      </c>
      <c r="M74" s="8" t="s">
        <v>9</v>
      </c>
      <c r="N74" s="10" t="s">
        <v>10</v>
      </c>
      <c r="O74" s="10" t="s">
        <v>11</v>
      </c>
      <c r="P74" s="9" t="s">
        <v>12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77" t="s">
        <v>72</v>
      </c>
      <c r="B75" s="42">
        <v>475.0</v>
      </c>
      <c r="C75" s="43"/>
      <c r="D75" s="32">
        <f t="shared" ref="D75:D78" si="31">B75*C75</f>
        <v>0</v>
      </c>
      <c r="E75" s="20">
        <v>450.0</v>
      </c>
      <c r="F75" s="43"/>
      <c r="G75" s="32">
        <f t="shared" ref="G75:G78" si="32">E75*F75</f>
        <v>0</v>
      </c>
      <c r="H75" s="20">
        <v>430.0</v>
      </c>
      <c r="I75" s="32"/>
      <c r="J75" s="32">
        <f t="shared" ref="J75:J78" si="33">H75*I75</f>
        <v>0</v>
      </c>
      <c r="K75" s="19">
        <f t="shared" ref="K75:K79" si="34">D75+G75+J75</f>
        <v>0</v>
      </c>
      <c r="L75" s="21">
        <f t="shared" ref="L75:L78" si="35">C75+F75+I75</f>
        <v>0</v>
      </c>
      <c r="M75" s="20">
        <v>350.0</v>
      </c>
      <c r="N75" s="19">
        <v>42.0</v>
      </c>
      <c r="O75" s="19">
        <v>35.0</v>
      </c>
      <c r="P75" s="19">
        <f t="shared" ref="P75:P78" si="36">((B75-M75)*C75)+((E75-M75)*F75)+((H75-M75)*I75)</f>
        <v>0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49" t="s">
        <v>73</v>
      </c>
      <c r="B76" s="17">
        <v>800.0</v>
      </c>
      <c r="C76" s="26"/>
      <c r="D76" s="19">
        <f t="shared" si="31"/>
        <v>0</v>
      </c>
      <c r="E76" s="20">
        <v>750.0</v>
      </c>
      <c r="F76" s="26"/>
      <c r="G76" s="19">
        <f t="shared" si="32"/>
        <v>0</v>
      </c>
      <c r="H76" s="20">
        <v>700.0</v>
      </c>
      <c r="I76" s="19"/>
      <c r="J76" s="19">
        <f t="shared" si="33"/>
        <v>0</v>
      </c>
      <c r="K76" s="19">
        <f t="shared" si="34"/>
        <v>0</v>
      </c>
      <c r="L76" s="21">
        <f t="shared" si="35"/>
        <v>0</v>
      </c>
      <c r="M76" s="20">
        <v>550.0</v>
      </c>
      <c r="N76" s="19">
        <v>66.0</v>
      </c>
      <c r="O76" s="19">
        <v>55.0</v>
      </c>
      <c r="P76" s="19">
        <f t="shared" si="36"/>
        <v>0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0.25" customHeight="1">
      <c r="A77" s="22" t="s">
        <v>74</v>
      </c>
      <c r="B77" s="17">
        <v>375.0</v>
      </c>
      <c r="C77" s="18"/>
      <c r="D77" s="19">
        <f t="shared" si="31"/>
        <v>0</v>
      </c>
      <c r="E77" s="20">
        <v>350.0</v>
      </c>
      <c r="F77" s="18"/>
      <c r="G77" s="19">
        <f t="shared" si="32"/>
        <v>0</v>
      </c>
      <c r="H77" s="20">
        <v>325.0</v>
      </c>
      <c r="I77" s="19"/>
      <c r="J77" s="19">
        <f t="shared" si="33"/>
        <v>0</v>
      </c>
      <c r="K77" s="19">
        <f t="shared" si="34"/>
        <v>0</v>
      </c>
      <c r="L77" s="21">
        <f t="shared" si="35"/>
        <v>0</v>
      </c>
      <c r="M77" s="20">
        <v>250.0</v>
      </c>
      <c r="N77" s="19">
        <v>30.0</v>
      </c>
      <c r="O77" s="19">
        <v>25.0</v>
      </c>
      <c r="P77" s="19">
        <f t="shared" si="36"/>
        <v>0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0.25" customHeight="1">
      <c r="A78" s="22" t="s">
        <v>75</v>
      </c>
      <c r="B78" s="17">
        <v>950.0</v>
      </c>
      <c r="C78" s="18"/>
      <c r="D78" s="19">
        <f t="shared" si="31"/>
        <v>0</v>
      </c>
      <c r="E78" s="20">
        <v>900.0</v>
      </c>
      <c r="F78" s="18"/>
      <c r="G78" s="19">
        <f t="shared" si="32"/>
        <v>0</v>
      </c>
      <c r="H78" s="20">
        <v>800.0</v>
      </c>
      <c r="I78" s="19"/>
      <c r="J78" s="19">
        <f t="shared" si="33"/>
        <v>0</v>
      </c>
      <c r="K78" s="19">
        <f t="shared" si="34"/>
        <v>0</v>
      </c>
      <c r="L78" s="21">
        <f t="shared" si="35"/>
        <v>0</v>
      </c>
      <c r="M78" s="20">
        <v>750.0</v>
      </c>
      <c r="N78" s="19">
        <v>90.0</v>
      </c>
      <c r="O78" s="19">
        <v>75.0</v>
      </c>
      <c r="P78" s="19">
        <f t="shared" si="36"/>
        <v>0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0.25" customHeight="1">
      <c r="A79" s="44"/>
      <c r="B79" s="78"/>
      <c r="C79" s="70" t="s">
        <v>26</v>
      </c>
      <c r="D79" s="70">
        <f>SUM(D75:D78)</f>
        <v>0</v>
      </c>
      <c r="E79" s="70"/>
      <c r="F79" s="70" t="s">
        <v>26</v>
      </c>
      <c r="G79" s="70">
        <f>SUM(G75:G78)</f>
        <v>0</v>
      </c>
      <c r="H79" s="71"/>
      <c r="I79" s="71" t="s">
        <v>26</v>
      </c>
      <c r="J79" s="70">
        <f>SUM(J75:J78)</f>
        <v>0</v>
      </c>
      <c r="K79" s="123">
        <f t="shared" si="34"/>
        <v>0</v>
      </c>
      <c r="L79" s="123"/>
      <c r="M79" s="71" t="s">
        <v>26</v>
      </c>
      <c r="N79" s="70"/>
      <c r="O79" s="70"/>
      <c r="P79" s="70">
        <f>SUM(P75:P78)</f>
        <v>0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7.0" customHeight="1">
      <c r="A80" s="124" t="s">
        <v>98</v>
      </c>
      <c r="B80" s="8" t="s">
        <v>2</v>
      </c>
      <c r="C80" s="9" t="s">
        <v>3</v>
      </c>
      <c r="D80" s="10" t="s">
        <v>4</v>
      </c>
      <c r="E80" s="8" t="s">
        <v>5</v>
      </c>
      <c r="F80" s="9" t="s">
        <v>3</v>
      </c>
      <c r="G80" s="9" t="s">
        <v>4</v>
      </c>
      <c r="H80" s="46" t="s">
        <v>6</v>
      </c>
      <c r="I80" s="11" t="s">
        <v>3</v>
      </c>
      <c r="J80" s="11" t="s">
        <v>7</v>
      </c>
      <c r="K80" s="116" t="s">
        <v>96</v>
      </c>
      <c r="L80" s="12" t="s">
        <v>8</v>
      </c>
      <c r="M80" s="8" t="s">
        <v>9</v>
      </c>
      <c r="N80" s="10" t="s">
        <v>10</v>
      </c>
      <c r="O80" s="10" t="s">
        <v>11</v>
      </c>
      <c r="P80" s="9" t="s">
        <v>12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125" t="s">
        <v>99</v>
      </c>
      <c r="B81" s="126">
        <v>100.0</v>
      </c>
      <c r="C81" s="26"/>
      <c r="D81" s="19">
        <f t="shared" ref="D81:D91" si="37">B81*C81</f>
        <v>0</v>
      </c>
      <c r="E81" s="127"/>
      <c r="F81" s="18"/>
      <c r="G81" s="19"/>
      <c r="H81" s="127"/>
      <c r="I81" s="19"/>
      <c r="J81" s="19"/>
      <c r="K81" s="19">
        <f t="shared" ref="K81:K92" si="38">D81+G81+J81</f>
        <v>0</v>
      </c>
      <c r="L81" s="21">
        <f t="shared" ref="L81:L91" si="39">C81+F81+I81</f>
        <v>0</v>
      </c>
      <c r="M81" s="128">
        <v>90.0</v>
      </c>
      <c r="N81" s="19"/>
      <c r="O81" s="19"/>
      <c r="P81" s="19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129" t="s">
        <v>100</v>
      </c>
      <c r="B82" s="130">
        <v>800.0</v>
      </c>
      <c r="C82" s="26">
        <v>1.0</v>
      </c>
      <c r="D82" s="19">
        <f t="shared" si="37"/>
        <v>800</v>
      </c>
      <c r="E82" s="127"/>
      <c r="F82" s="18"/>
      <c r="G82" s="19"/>
      <c r="H82" s="127"/>
      <c r="I82" s="19"/>
      <c r="J82" s="19"/>
      <c r="K82" s="19">
        <f t="shared" si="38"/>
        <v>800</v>
      </c>
      <c r="L82" s="21">
        <f t="shared" si="39"/>
        <v>1</v>
      </c>
      <c r="M82" s="128">
        <v>700.0</v>
      </c>
      <c r="N82" s="19"/>
      <c r="O82" s="19"/>
      <c r="P82" s="19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131" t="s">
        <v>101</v>
      </c>
      <c r="B83" s="130">
        <v>1750.0</v>
      </c>
      <c r="C83" s="18"/>
      <c r="D83" s="19">
        <f t="shared" si="37"/>
        <v>0</v>
      </c>
      <c r="E83" s="127"/>
      <c r="F83" s="18"/>
      <c r="G83" s="19"/>
      <c r="H83" s="127"/>
      <c r="I83" s="19"/>
      <c r="J83" s="19"/>
      <c r="K83" s="19">
        <f t="shared" si="38"/>
        <v>0</v>
      </c>
      <c r="L83" s="21">
        <f t="shared" si="39"/>
        <v>0</v>
      </c>
      <c r="M83" s="128">
        <v>1500.0</v>
      </c>
      <c r="N83" s="19"/>
      <c r="O83" s="19"/>
      <c r="P83" s="19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0.25" customHeight="1">
      <c r="A84" s="131" t="s">
        <v>46</v>
      </c>
      <c r="B84" s="130">
        <v>100.0</v>
      </c>
      <c r="C84" s="18"/>
      <c r="D84" s="19">
        <f t="shared" si="37"/>
        <v>0</v>
      </c>
      <c r="E84" s="127"/>
      <c r="F84" s="18"/>
      <c r="G84" s="19"/>
      <c r="H84" s="127"/>
      <c r="I84" s="19"/>
      <c r="J84" s="19"/>
      <c r="K84" s="19">
        <f t="shared" si="38"/>
        <v>0</v>
      </c>
      <c r="L84" s="21">
        <f t="shared" si="39"/>
        <v>0</v>
      </c>
      <c r="M84" s="128">
        <v>90.0</v>
      </c>
      <c r="N84" s="19"/>
      <c r="O84" s="19"/>
      <c r="P84" s="19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131" t="s">
        <v>48</v>
      </c>
      <c r="B85" s="130">
        <v>250.0</v>
      </c>
      <c r="C85" s="26">
        <v>1.0</v>
      </c>
      <c r="D85" s="19">
        <f t="shared" si="37"/>
        <v>250</v>
      </c>
      <c r="E85" s="127"/>
      <c r="F85" s="18"/>
      <c r="G85" s="19"/>
      <c r="H85" s="127"/>
      <c r="I85" s="19"/>
      <c r="J85" s="19"/>
      <c r="K85" s="19">
        <f t="shared" si="38"/>
        <v>250</v>
      </c>
      <c r="L85" s="21">
        <f t="shared" si="39"/>
        <v>1</v>
      </c>
      <c r="M85" s="128">
        <v>200.0</v>
      </c>
      <c r="N85" s="19"/>
      <c r="O85" s="19"/>
      <c r="P85" s="19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131" t="s">
        <v>102</v>
      </c>
      <c r="B86" s="130">
        <v>100.0</v>
      </c>
      <c r="C86" s="18"/>
      <c r="D86" s="19">
        <f t="shared" si="37"/>
        <v>0</v>
      </c>
      <c r="E86" s="127"/>
      <c r="F86" s="18"/>
      <c r="G86" s="19"/>
      <c r="H86" s="127"/>
      <c r="I86" s="19"/>
      <c r="J86" s="19"/>
      <c r="K86" s="19">
        <f t="shared" si="38"/>
        <v>0</v>
      </c>
      <c r="L86" s="21">
        <f t="shared" si="39"/>
        <v>0</v>
      </c>
      <c r="M86" s="128">
        <v>90.0</v>
      </c>
      <c r="N86" s="19"/>
      <c r="O86" s="19"/>
      <c r="P86" s="1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31" t="s">
        <v>103</v>
      </c>
      <c r="B87" s="130">
        <v>1500.0</v>
      </c>
      <c r="C87" s="18"/>
      <c r="D87" s="19">
        <f t="shared" si="37"/>
        <v>0</v>
      </c>
      <c r="E87" s="127"/>
      <c r="F87" s="18"/>
      <c r="G87" s="19"/>
      <c r="H87" s="127"/>
      <c r="I87" s="19"/>
      <c r="J87" s="19"/>
      <c r="K87" s="19">
        <f t="shared" si="38"/>
        <v>0</v>
      </c>
      <c r="L87" s="21">
        <f t="shared" si="39"/>
        <v>0</v>
      </c>
      <c r="M87" s="128">
        <v>1300.0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31" t="s">
        <v>104</v>
      </c>
      <c r="B88" s="130">
        <v>400.0</v>
      </c>
      <c r="C88" s="18"/>
      <c r="D88" s="19">
        <f t="shared" si="37"/>
        <v>0</v>
      </c>
      <c r="E88" s="127"/>
      <c r="F88" s="18"/>
      <c r="G88" s="19"/>
      <c r="H88" s="127"/>
      <c r="I88" s="19"/>
      <c r="J88" s="19"/>
      <c r="K88" s="19">
        <f t="shared" si="38"/>
        <v>0</v>
      </c>
      <c r="L88" s="21">
        <f t="shared" si="39"/>
        <v>0</v>
      </c>
      <c r="M88" s="128">
        <v>350.0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105</v>
      </c>
      <c r="B89" s="130">
        <v>700.0</v>
      </c>
      <c r="C89" s="18"/>
      <c r="D89" s="19">
        <f t="shared" si="37"/>
        <v>0</v>
      </c>
      <c r="E89" s="127"/>
      <c r="F89" s="18"/>
      <c r="G89" s="19"/>
      <c r="H89" s="127"/>
      <c r="I89" s="19"/>
      <c r="J89" s="19"/>
      <c r="K89" s="19">
        <f t="shared" si="38"/>
        <v>0</v>
      </c>
      <c r="L89" s="21">
        <f t="shared" si="39"/>
        <v>0</v>
      </c>
      <c r="M89" s="128">
        <v>600.0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106</v>
      </c>
      <c r="B90" s="130">
        <v>150.0</v>
      </c>
      <c r="C90" s="18"/>
      <c r="D90" s="19">
        <f t="shared" si="37"/>
        <v>0</v>
      </c>
      <c r="E90" s="127"/>
      <c r="F90" s="18"/>
      <c r="G90" s="19"/>
      <c r="H90" s="127"/>
      <c r="I90" s="19"/>
      <c r="J90" s="19"/>
      <c r="K90" s="19">
        <f t="shared" si="38"/>
        <v>0</v>
      </c>
      <c r="L90" s="21">
        <f t="shared" si="39"/>
        <v>0</v>
      </c>
      <c r="M90" s="128">
        <v>130.0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107</v>
      </c>
      <c r="B91" s="130">
        <v>2100.0</v>
      </c>
      <c r="C91" s="18"/>
      <c r="D91" s="19">
        <f t="shared" si="37"/>
        <v>0</v>
      </c>
      <c r="E91" s="20"/>
      <c r="F91" s="18"/>
      <c r="G91" s="19"/>
      <c r="H91" s="20"/>
      <c r="I91" s="19"/>
      <c r="J91" s="19"/>
      <c r="K91" s="19">
        <f t="shared" si="38"/>
        <v>0</v>
      </c>
      <c r="L91" s="21">
        <f t="shared" si="39"/>
        <v>0</v>
      </c>
      <c r="M91" s="128">
        <v>1900.0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44"/>
      <c r="B92" s="78"/>
      <c r="C92" s="70" t="s">
        <v>26</v>
      </c>
      <c r="D92" s="70">
        <f>SUM(D81:D91)</f>
        <v>1050</v>
      </c>
      <c r="E92" s="70"/>
      <c r="F92" s="70" t="s">
        <v>26</v>
      </c>
      <c r="G92" s="70">
        <f>SUM(G81:G91)</f>
        <v>0</v>
      </c>
      <c r="H92" s="71"/>
      <c r="I92" s="71" t="s">
        <v>26</v>
      </c>
      <c r="J92" s="70">
        <f>SUM(J81:J91)</f>
        <v>0</v>
      </c>
      <c r="K92" s="123">
        <f t="shared" si="38"/>
        <v>1050</v>
      </c>
      <c r="L92" s="123"/>
      <c r="M92" s="71" t="s">
        <v>26</v>
      </c>
      <c r="N92" s="70"/>
      <c r="O92" s="70"/>
      <c r="P92" s="70">
        <f>SUM(P81:P91)</f>
        <v>0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7.0" customHeight="1">
      <c r="A93" s="79" t="s">
        <v>76</v>
      </c>
      <c r="B93" s="8" t="s">
        <v>2</v>
      </c>
      <c r="C93" s="9" t="s">
        <v>3</v>
      </c>
      <c r="D93" s="10" t="s">
        <v>4</v>
      </c>
      <c r="E93" s="8" t="s">
        <v>5</v>
      </c>
      <c r="F93" s="9" t="s">
        <v>3</v>
      </c>
      <c r="G93" s="9" t="s">
        <v>4</v>
      </c>
      <c r="H93" s="46" t="s">
        <v>6</v>
      </c>
      <c r="I93" s="11" t="s">
        <v>3</v>
      </c>
      <c r="J93" s="11" t="s">
        <v>7</v>
      </c>
      <c r="K93" s="116" t="s">
        <v>96</v>
      </c>
      <c r="L93" s="12" t="s">
        <v>8</v>
      </c>
      <c r="M93" s="8" t="s">
        <v>9</v>
      </c>
      <c r="N93" s="10" t="s">
        <v>10</v>
      </c>
      <c r="O93" s="10" t="s">
        <v>11</v>
      </c>
      <c r="P93" s="9" t="s">
        <v>12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44" t="s">
        <v>77</v>
      </c>
      <c r="B94" s="42">
        <v>45.0</v>
      </c>
      <c r="C94" s="80"/>
      <c r="D94" s="32">
        <f t="shared" ref="D94:D95" si="40">B94*C94</f>
        <v>0</v>
      </c>
      <c r="E94" s="20">
        <v>40.0</v>
      </c>
      <c r="F94" s="80"/>
      <c r="G94" s="32">
        <f t="shared" ref="G94:G95" si="41">E94*F94</f>
        <v>0</v>
      </c>
      <c r="H94" s="20">
        <v>25.0</v>
      </c>
      <c r="I94" s="81"/>
      <c r="J94" s="32">
        <f t="shared" ref="J94:J95" si="42">H94*I94</f>
        <v>0</v>
      </c>
      <c r="K94" s="19">
        <f t="shared" ref="K94:K96" si="43">D94+G94+J94</f>
        <v>0</v>
      </c>
      <c r="L94" s="21">
        <f t="shared" ref="L94:L95" si="44">C94+F94+I94</f>
        <v>0</v>
      </c>
      <c r="M94" s="20">
        <v>17.36</v>
      </c>
      <c r="N94" s="32">
        <v>2.08</v>
      </c>
      <c r="O94" s="32">
        <v>1.74</v>
      </c>
      <c r="P94" s="32">
        <f t="shared" ref="P94:P95" si="45">((B94-M94)*C94)+((E94-M94)*F94)+((H94-M94)*I94)</f>
        <v>0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44" t="s">
        <v>78</v>
      </c>
      <c r="B95" s="42">
        <v>25.0</v>
      </c>
      <c r="C95" s="80"/>
      <c r="D95" s="32">
        <f t="shared" si="40"/>
        <v>0</v>
      </c>
      <c r="E95" s="20">
        <v>15.0</v>
      </c>
      <c r="F95" s="80"/>
      <c r="G95" s="32">
        <f t="shared" si="41"/>
        <v>0</v>
      </c>
      <c r="H95" s="20">
        <v>20.0</v>
      </c>
      <c r="I95" s="81"/>
      <c r="J95" s="32">
        <f t="shared" si="42"/>
        <v>0</v>
      </c>
      <c r="K95" s="19">
        <f t="shared" si="43"/>
        <v>0</v>
      </c>
      <c r="L95" s="21">
        <f t="shared" si="44"/>
        <v>0</v>
      </c>
      <c r="M95" s="20">
        <v>10.08</v>
      </c>
      <c r="N95" s="32">
        <v>1.21</v>
      </c>
      <c r="O95" s="32">
        <v>1.01</v>
      </c>
      <c r="P95" s="32">
        <f t="shared" si="45"/>
        <v>0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44"/>
      <c r="B96" s="78"/>
      <c r="C96" s="70" t="s">
        <v>26</v>
      </c>
      <c r="D96" s="70">
        <f>SUM(D94+D95)</f>
        <v>0</v>
      </c>
      <c r="E96" s="70"/>
      <c r="F96" s="70" t="s">
        <v>26</v>
      </c>
      <c r="G96" s="70">
        <f>SUM(G94+G95)</f>
        <v>0</v>
      </c>
      <c r="H96" s="71"/>
      <c r="I96" s="71" t="s">
        <v>26</v>
      </c>
      <c r="J96" s="70">
        <f>SUM(J94+J95)</f>
        <v>0</v>
      </c>
      <c r="K96" s="123">
        <f t="shared" si="43"/>
        <v>0</v>
      </c>
      <c r="L96" s="123"/>
      <c r="M96" s="71" t="s">
        <v>26</v>
      </c>
      <c r="N96" s="70"/>
      <c r="O96" s="70"/>
      <c r="P96" s="70">
        <f>SUM(P94)</f>
        <v>0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7.0" customHeight="1">
      <c r="A97" s="79" t="s">
        <v>79</v>
      </c>
      <c r="B97" s="8" t="s">
        <v>2</v>
      </c>
      <c r="C97" s="9" t="s">
        <v>3</v>
      </c>
      <c r="D97" s="10" t="s">
        <v>4</v>
      </c>
      <c r="E97" s="8" t="s">
        <v>5</v>
      </c>
      <c r="F97" s="9" t="s">
        <v>3</v>
      </c>
      <c r="G97" s="9" t="s">
        <v>4</v>
      </c>
      <c r="H97" s="46" t="s">
        <v>6</v>
      </c>
      <c r="I97" s="11" t="s">
        <v>3</v>
      </c>
      <c r="J97" s="11" t="s">
        <v>7</v>
      </c>
      <c r="K97" s="116" t="s">
        <v>96</v>
      </c>
      <c r="L97" s="12" t="s">
        <v>8</v>
      </c>
      <c r="M97" s="8" t="s">
        <v>9</v>
      </c>
      <c r="N97" s="10" t="s">
        <v>10</v>
      </c>
      <c r="O97" s="10" t="s">
        <v>11</v>
      </c>
      <c r="P97" s="9" t="s">
        <v>12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0.25" customHeight="1">
      <c r="A98" s="44" t="s">
        <v>80</v>
      </c>
      <c r="B98" s="42">
        <v>550.0</v>
      </c>
      <c r="C98" s="82">
        <v>1.0</v>
      </c>
      <c r="D98" s="32">
        <f>B98*C98</f>
        <v>550</v>
      </c>
      <c r="E98" s="20"/>
      <c r="F98" s="80"/>
      <c r="G98" s="32">
        <f>E98*F98</f>
        <v>0</v>
      </c>
      <c r="H98" s="20"/>
      <c r="I98" s="81"/>
      <c r="J98" s="32">
        <f>H98*I98</f>
        <v>0</v>
      </c>
      <c r="K98" s="19">
        <f t="shared" ref="K98:K99" si="46">D98+G98+J98</f>
        <v>550</v>
      </c>
      <c r="L98" s="21">
        <f>C98+F98+I98</f>
        <v>1</v>
      </c>
      <c r="M98" s="20">
        <v>500.0</v>
      </c>
      <c r="N98" s="32"/>
      <c r="O98" s="32"/>
      <c r="P98" s="32">
        <f>((B98-M98)*C98)+((E98-M98)*F98)+((H98-M98)*I98)</f>
        <v>50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0.25" customHeight="1">
      <c r="A99" s="83"/>
      <c r="B99" s="84"/>
      <c r="C99" s="85" t="s">
        <v>81</v>
      </c>
      <c r="D99" s="86">
        <f>D17+D27+D37+D60+D73+D79+D96+D98+D92</f>
        <v>44825</v>
      </c>
      <c r="E99" s="87"/>
      <c r="F99" s="85" t="s">
        <v>81</v>
      </c>
      <c r="G99" s="86">
        <f>G17+G27+G37+G60+G73+G79+G96+G98+G92</f>
        <v>3900</v>
      </c>
      <c r="H99" s="87"/>
      <c r="I99" s="85" t="s">
        <v>81</v>
      </c>
      <c r="J99" s="86">
        <f>J17+J27+J37+J60+J73+J79+J96+J98</f>
        <v>750</v>
      </c>
      <c r="K99" s="118">
        <f t="shared" si="46"/>
        <v>49475</v>
      </c>
      <c r="L99" s="119"/>
      <c r="M99" s="85" t="s">
        <v>81</v>
      </c>
      <c r="N99" s="86"/>
      <c r="O99" s="86"/>
      <c r="P99" s="86">
        <f>P17+P27+P37+P60+P73+P79+P96+P98</f>
        <v>19918</v>
      </c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</row>
    <row r="100" ht="20.25" customHeight="1">
      <c r="A100" s="3"/>
      <c r="B100" s="89"/>
      <c r="C100" s="90" t="s">
        <v>82</v>
      </c>
      <c r="E100" s="91">
        <f>K99</f>
        <v>49475</v>
      </c>
      <c r="G100" s="92"/>
      <c r="H100" s="93"/>
      <c r="I100" s="92"/>
      <c r="J100" s="132"/>
      <c r="K100" s="132"/>
      <c r="L100" s="132"/>
      <c r="M100" s="132"/>
      <c r="N100" s="133" t="s">
        <v>83</v>
      </c>
      <c r="P100" s="93">
        <f>P99</f>
        <v>19918</v>
      </c>
      <c r="Q100" s="9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15.75" customHeight="1">
      <c r="B101" s="95" t="s">
        <v>84</v>
      </c>
      <c r="I101" s="95"/>
      <c r="J101" s="95"/>
      <c r="K101" s="92"/>
      <c r="L101" s="92"/>
      <c r="M101" s="95"/>
      <c r="R101" s="3"/>
      <c r="S101" s="3"/>
      <c r="T101" s="3"/>
      <c r="U101" s="2"/>
      <c r="V101" s="2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15.75" customHeight="1">
      <c r="A102" s="96"/>
      <c r="B102" s="97" t="s">
        <v>85</v>
      </c>
      <c r="C102" s="98"/>
      <c r="D102" s="99" t="s">
        <v>86</v>
      </c>
      <c r="E102" s="100"/>
      <c r="F102" s="100"/>
      <c r="G102" s="99" t="s">
        <v>87</v>
      </c>
      <c r="H102" s="98"/>
      <c r="I102" s="101"/>
      <c r="J102" s="101"/>
      <c r="K102" s="92"/>
      <c r="L102" s="92"/>
      <c r="M102" s="99" t="s">
        <v>88</v>
      </c>
      <c r="N102" s="98"/>
      <c r="O102" s="99" t="s">
        <v>87</v>
      </c>
      <c r="P102" s="98"/>
      <c r="Q102" s="101"/>
      <c r="R102" s="3"/>
      <c r="S102" s="3"/>
      <c r="T102" s="3"/>
      <c r="U102" s="2"/>
      <c r="V102" s="2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15.75" customHeight="1">
      <c r="A103" s="102"/>
      <c r="B103" s="103">
        <v>1000.0</v>
      </c>
      <c r="C103" s="98"/>
      <c r="D103" s="104">
        <v>7.0</v>
      </c>
      <c r="E103" s="100"/>
      <c r="F103" s="100"/>
      <c r="G103" s="105">
        <f>D103*B103</f>
        <v>7000</v>
      </c>
      <c r="H103" s="98"/>
      <c r="I103" s="106"/>
      <c r="J103" s="2"/>
      <c r="K103" s="92"/>
      <c r="L103" s="92"/>
      <c r="M103" s="134">
        <v>5965.0</v>
      </c>
      <c r="N103" s="98"/>
      <c r="O103" s="107">
        <v>350.0</v>
      </c>
      <c r="P103" s="98"/>
      <c r="Q103" s="135"/>
      <c r="R103" s="3"/>
      <c r="S103" s="3"/>
      <c r="T103" s="3"/>
      <c r="U103" s="2"/>
      <c r="V103" s="2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15.75" customHeight="1">
      <c r="A104" s="102"/>
      <c r="B104" s="103">
        <v>500.0</v>
      </c>
      <c r="C104" s="98"/>
      <c r="D104" s="104">
        <v>10.0</v>
      </c>
      <c r="E104" s="100"/>
      <c r="F104" s="100"/>
      <c r="G104" s="105">
        <f>B104*D104</f>
        <v>5000</v>
      </c>
      <c r="H104" s="98"/>
      <c r="I104" s="106"/>
      <c r="J104" s="2"/>
      <c r="K104" s="92"/>
      <c r="L104" s="92"/>
      <c r="M104" s="134">
        <v>8577.0</v>
      </c>
      <c r="N104" s="98"/>
      <c r="O104" s="107">
        <v>1930.0</v>
      </c>
      <c r="P104" s="98"/>
      <c r="Q104" s="135"/>
      <c r="R104" s="3"/>
      <c r="S104" s="3"/>
      <c r="T104" s="3"/>
      <c r="U104" s="2"/>
      <c r="V104" s="2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A105" s="102"/>
      <c r="B105" s="103">
        <v>200.0</v>
      </c>
      <c r="C105" s="98"/>
      <c r="D105" s="108"/>
      <c r="E105" s="100"/>
      <c r="F105" s="100"/>
      <c r="G105" s="105">
        <f>D105*B105</f>
        <v>0</v>
      </c>
      <c r="H105" s="98"/>
      <c r="I105" s="106"/>
      <c r="J105" s="2"/>
      <c r="K105" s="92"/>
      <c r="L105" s="92"/>
      <c r="M105" s="134">
        <v>5575.0</v>
      </c>
      <c r="N105" s="98"/>
      <c r="O105" s="107">
        <v>450.0</v>
      </c>
      <c r="P105" s="98"/>
      <c r="Q105" s="135"/>
      <c r="R105" s="3"/>
      <c r="S105" s="3"/>
      <c r="T105" s="3"/>
      <c r="U105" s="2"/>
      <c r="V105" s="2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102"/>
      <c r="B106" s="103">
        <v>100.0</v>
      </c>
      <c r="C106" s="98"/>
      <c r="D106" s="104">
        <v>6.0</v>
      </c>
      <c r="E106" s="100"/>
      <c r="F106" s="100"/>
      <c r="G106" s="105">
        <f>B106*D106</f>
        <v>600</v>
      </c>
      <c r="H106" s="98"/>
      <c r="I106" s="106"/>
      <c r="J106" s="2"/>
      <c r="K106" s="92"/>
      <c r="L106" s="92"/>
      <c r="M106" s="134">
        <v>3414.0</v>
      </c>
      <c r="N106" s="98"/>
      <c r="O106" s="107">
        <v>450.0</v>
      </c>
      <c r="P106" s="98"/>
      <c r="Q106" s="135"/>
      <c r="R106" s="3"/>
      <c r="S106" s="3"/>
      <c r="T106" s="3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102"/>
      <c r="B107" s="103">
        <v>50.0</v>
      </c>
      <c r="C107" s="98"/>
      <c r="D107" s="104">
        <v>13.0</v>
      </c>
      <c r="E107" s="100"/>
      <c r="F107" s="100"/>
      <c r="G107" s="105">
        <f>D107*B107</f>
        <v>650</v>
      </c>
      <c r="H107" s="98"/>
      <c r="I107" s="106"/>
      <c r="J107" s="2"/>
      <c r="K107" s="92"/>
      <c r="L107" s="92"/>
      <c r="M107" s="134">
        <v>5862.0</v>
      </c>
      <c r="N107" s="98"/>
      <c r="O107" s="107">
        <v>450.0</v>
      </c>
      <c r="P107" s="98"/>
      <c r="Q107" s="135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102"/>
      <c r="B108" s="103">
        <v>20.0</v>
      </c>
      <c r="C108" s="98"/>
      <c r="D108" s="104">
        <v>1.0</v>
      </c>
      <c r="E108" s="100"/>
      <c r="F108" s="100"/>
      <c r="G108" s="105">
        <f>B108*D108</f>
        <v>20</v>
      </c>
      <c r="H108" s="98"/>
      <c r="I108" s="106"/>
      <c r="J108" s="2"/>
      <c r="K108" s="92"/>
      <c r="L108" s="92"/>
      <c r="M108" s="134">
        <v>2456.0</v>
      </c>
      <c r="N108" s="98"/>
      <c r="O108" s="107">
        <v>600.0</v>
      </c>
      <c r="P108" s="98"/>
      <c r="Q108" s="13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96"/>
      <c r="B109" s="97" t="s">
        <v>89</v>
      </c>
      <c r="C109" s="98"/>
      <c r="D109" s="99" t="s">
        <v>86</v>
      </c>
      <c r="E109" s="100"/>
      <c r="F109" s="100"/>
      <c r="G109" s="99" t="s">
        <v>87</v>
      </c>
      <c r="H109" s="98"/>
      <c r="I109" s="109"/>
      <c r="J109" s="92"/>
      <c r="K109" s="92"/>
      <c r="L109" s="92"/>
      <c r="M109" s="134">
        <v>6438.0</v>
      </c>
      <c r="N109" s="98"/>
      <c r="O109" s="107">
        <v>550.0</v>
      </c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20.0</v>
      </c>
      <c r="C110" s="98"/>
      <c r="D110" s="104">
        <v>12.0</v>
      </c>
      <c r="E110" s="100"/>
      <c r="F110" s="100"/>
      <c r="G110" s="105">
        <f>D110*B110</f>
        <v>240</v>
      </c>
      <c r="H110" s="98"/>
      <c r="I110" s="106"/>
      <c r="J110" s="2"/>
      <c r="K110" s="92"/>
      <c r="L110" s="92"/>
      <c r="M110" s="134">
        <v>1371.0</v>
      </c>
      <c r="N110" s="98"/>
      <c r="O110" s="107">
        <v>180.0</v>
      </c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>
        <v>10.0</v>
      </c>
      <c r="C111" s="98"/>
      <c r="D111" s="104">
        <v>2.0</v>
      </c>
      <c r="E111" s="100"/>
      <c r="F111" s="100"/>
      <c r="G111" s="105">
        <f>B111*D111</f>
        <v>20</v>
      </c>
      <c r="H111" s="98"/>
      <c r="I111" s="106"/>
      <c r="J111" s="2"/>
      <c r="K111" s="92"/>
      <c r="L111" s="92"/>
      <c r="M111" s="103"/>
      <c r="N111" s="98"/>
      <c r="O111" s="107"/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>
        <v>5.0</v>
      </c>
      <c r="C112" s="98"/>
      <c r="D112" s="104">
        <v>15.0</v>
      </c>
      <c r="E112" s="100"/>
      <c r="F112" s="100"/>
      <c r="G112" s="105">
        <f>D112*B112</f>
        <v>75</v>
      </c>
      <c r="H112" s="98"/>
      <c r="I112" s="106"/>
      <c r="J112" s="2"/>
      <c r="K112" s="92"/>
      <c r="L112" s="92"/>
      <c r="M112" s="103"/>
      <c r="N112" s="98"/>
      <c r="O112" s="105"/>
      <c r="P112" s="98"/>
      <c r="Q112" s="92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102"/>
      <c r="B113" s="103">
        <v>1.0</v>
      </c>
      <c r="C113" s="98"/>
      <c r="D113" s="104">
        <v>70.0</v>
      </c>
      <c r="E113" s="100"/>
      <c r="F113" s="100"/>
      <c r="G113" s="105">
        <f>B113*D113</f>
        <v>70</v>
      </c>
      <c r="H113" s="98"/>
      <c r="I113" s="106"/>
      <c r="J113" s="2"/>
      <c r="K113" s="92"/>
      <c r="L113" s="92"/>
      <c r="M113" s="103"/>
      <c r="N113" s="98"/>
      <c r="O113" s="105"/>
      <c r="P113" s="98"/>
      <c r="Q113" s="92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20.25" customHeight="1">
      <c r="A114" s="3"/>
      <c r="B114" s="110"/>
      <c r="C114" s="111"/>
      <c r="D114" s="111"/>
      <c r="E114" s="112" t="s">
        <v>90</v>
      </c>
      <c r="F114" s="98"/>
      <c r="G114" s="113">
        <f>SUM(G103:G113)</f>
        <v>13675</v>
      </c>
      <c r="H114" s="98"/>
      <c r="I114" s="111"/>
      <c r="J114" s="111"/>
      <c r="K114" s="92"/>
      <c r="L114" s="92"/>
      <c r="M114" s="111" t="s">
        <v>26</v>
      </c>
      <c r="O114" s="113">
        <f>SUM(O103:O113)</f>
        <v>4960</v>
      </c>
      <c r="P114" s="98"/>
      <c r="Q114" s="136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7.25" customHeight="1">
      <c r="A115" s="3"/>
      <c r="B115" s="110"/>
      <c r="C115" s="111"/>
      <c r="D115" s="111"/>
      <c r="E115" s="112" t="s">
        <v>91</v>
      </c>
      <c r="F115" s="98"/>
      <c r="G115" s="113">
        <f>O114</f>
        <v>4960</v>
      </c>
      <c r="H115" s="98"/>
      <c r="K115" s="92"/>
      <c r="L115" s="92"/>
      <c r="N115" s="3"/>
      <c r="O115" s="3"/>
      <c r="P115" s="3"/>
      <c r="Q115" s="3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20.25" customHeight="1">
      <c r="A116" s="3"/>
      <c r="B116" s="110"/>
      <c r="C116" s="111"/>
      <c r="D116" s="111"/>
      <c r="E116" s="112" t="s">
        <v>92</v>
      </c>
      <c r="F116" s="98"/>
      <c r="G116" s="114">
        <v>17790.0</v>
      </c>
      <c r="H116" s="98"/>
      <c r="K116" s="92"/>
      <c r="L116" s="92"/>
      <c r="N116" s="3"/>
      <c r="O116" s="3"/>
      <c r="P116" s="3"/>
      <c r="Q116" s="3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20.25" customHeight="1">
      <c r="A117" s="3"/>
      <c r="B117" s="110"/>
      <c r="C117" s="111"/>
      <c r="D117" s="111"/>
      <c r="E117" s="112" t="s">
        <v>93</v>
      </c>
      <c r="F117" s="98"/>
      <c r="G117" s="114"/>
      <c r="H117" s="98"/>
      <c r="K117" s="92"/>
      <c r="L117" s="92"/>
      <c r="N117" s="3"/>
      <c r="O117" s="3"/>
      <c r="P117" s="3"/>
      <c r="Q117" s="3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20.25" customHeight="1">
      <c r="A118" s="102"/>
      <c r="B118" s="102"/>
      <c r="C118" s="111"/>
      <c r="D118" s="111"/>
      <c r="E118" s="112" t="s">
        <v>94</v>
      </c>
      <c r="F118" s="98"/>
      <c r="G118" s="114">
        <v>18050.0</v>
      </c>
      <c r="H118" s="98"/>
      <c r="K118" s="92"/>
      <c r="L118" s="92"/>
      <c r="N118" s="3"/>
      <c r="O118" s="3"/>
      <c r="P118" s="3"/>
      <c r="Q118" s="3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20.25" customHeight="1">
      <c r="A119" s="102"/>
      <c r="B119" s="102"/>
      <c r="C119" s="111"/>
      <c r="D119" s="111"/>
      <c r="E119" s="112" t="s">
        <v>95</v>
      </c>
      <c r="F119" s="98"/>
      <c r="G119" s="113">
        <v>0.0</v>
      </c>
      <c r="H119" s="98"/>
      <c r="I119" s="3"/>
      <c r="J119" s="3"/>
      <c r="K119" s="92"/>
      <c r="L119" s="92"/>
      <c r="M119" s="3"/>
      <c r="N119" s="3"/>
      <c r="O119" s="3"/>
      <c r="P119" s="3"/>
      <c r="Q119" s="3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8.75" customHeight="1">
      <c r="A120" s="102"/>
      <c r="B120" s="102"/>
      <c r="C120" s="111"/>
      <c r="D120" s="111"/>
      <c r="E120" s="112" t="s">
        <v>26</v>
      </c>
      <c r="F120" s="98"/>
      <c r="G120" s="113">
        <f>SUM(G114:G119)</f>
        <v>54475</v>
      </c>
      <c r="H120" s="98"/>
      <c r="I120" s="3"/>
      <c r="J120" s="3"/>
      <c r="K120" s="92"/>
      <c r="L120" s="92"/>
      <c r="M120" s="3"/>
      <c r="N120" s="3"/>
      <c r="O120" s="3"/>
      <c r="P120" s="3"/>
      <c r="Q120" s="3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2"/>
      <c r="C121" s="102"/>
      <c r="D121" s="102"/>
      <c r="E121" s="102"/>
      <c r="F121" s="102"/>
      <c r="G121" s="102"/>
      <c r="H121" s="10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2"/>
      <c r="C122" s="102"/>
      <c r="D122" s="102"/>
      <c r="E122" s="102"/>
      <c r="F122" s="102"/>
      <c r="G122" s="102"/>
      <c r="H122" s="10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2"/>
      <c r="C123" s="102"/>
      <c r="D123" s="102"/>
      <c r="E123" s="102"/>
      <c r="F123" s="102"/>
      <c r="G123" s="102"/>
      <c r="H123" s="10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102"/>
      <c r="B124" s="102"/>
      <c r="C124" s="102"/>
      <c r="D124" s="102"/>
      <c r="E124" s="102"/>
      <c r="F124" s="102"/>
      <c r="G124" s="102"/>
      <c r="H124" s="10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3"/>
      <c r="B125" s="2"/>
      <c r="C125" s="2"/>
      <c r="D125" s="2"/>
      <c r="E125" s="2"/>
      <c r="F125" s="2"/>
      <c r="G125" s="2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3"/>
      <c r="B126" s="2"/>
      <c r="C126" s="2"/>
      <c r="D126" s="2"/>
      <c r="E126" s="2"/>
      <c r="F126" s="2"/>
      <c r="G126" s="2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3"/>
      <c r="B127" s="2"/>
      <c r="C127" s="2"/>
      <c r="D127" s="2"/>
      <c r="E127" s="2"/>
      <c r="F127" s="2"/>
      <c r="G127" s="2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3"/>
      <c r="B128" s="2"/>
      <c r="C128" s="2"/>
      <c r="D128" s="2"/>
      <c r="E128" s="2"/>
      <c r="F128" s="2"/>
      <c r="G128" s="2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3"/>
      <c r="B129" s="2"/>
      <c r="C129" s="2"/>
      <c r="D129" s="2"/>
      <c r="E129" s="2"/>
      <c r="F129" s="2"/>
      <c r="G129" s="2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3"/>
      <c r="B130" s="2"/>
      <c r="C130" s="2"/>
      <c r="D130" s="2"/>
      <c r="E130" s="2"/>
      <c r="F130" s="2"/>
      <c r="G130" s="2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3"/>
      <c r="B131" s="2"/>
      <c r="C131" s="2"/>
      <c r="D131" s="2"/>
      <c r="E131" s="2"/>
      <c r="F131" s="2"/>
      <c r="G131" s="2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3"/>
      <c r="B132" s="2"/>
      <c r="C132" s="2"/>
      <c r="D132" s="2"/>
      <c r="E132" s="2"/>
      <c r="F132" s="2"/>
      <c r="G132" s="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3"/>
      <c r="B133" s="2"/>
      <c r="C133" s="2"/>
      <c r="D133" s="2"/>
      <c r="E133" s="2"/>
      <c r="F133" s="2"/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19">
        <f t="shared" ref="S133:S136" si="47">E144*H144</f>
        <v>0</v>
      </c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5.75" customHeight="1">
      <c r="A134" s="3"/>
      <c r="B134" s="2"/>
      <c r="C134" s="2"/>
      <c r="D134" s="2"/>
      <c r="E134" s="2"/>
      <c r="F134" s="2"/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19">
        <f t="shared" si="47"/>
        <v>0</v>
      </c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15.75" customHeight="1">
      <c r="A135" s="3"/>
      <c r="B135" s="2"/>
      <c r="C135" s="2"/>
      <c r="D135" s="2"/>
      <c r="E135" s="2"/>
      <c r="F135" s="2"/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19">
        <f t="shared" si="47"/>
        <v>0</v>
      </c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15.75" customHeight="1">
      <c r="A136" s="3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19">
        <f t="shared" si="47"/>
        <v>0</v>
      </c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5.75" customHeight="1">
      <c r="A137" s="3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3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3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3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3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3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3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</row>
    <row r="338" ht="15.75" customHeight="1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</row>
    <row r="339" ht="15.75" customHeight="1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</row>
    <row r="340" ht="15.75" customHeight="1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</row>
    <row r="341" ht="15.75" customHeight="1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</row>
    <row r="342" ht="15.75" customHeight="1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</row>
    <row r="343" ht="15.75" customHeight="1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</sheetData>
  <mergeCells count="81">
    <mergeCell ref="M108:N108"/>
    <mergeCell ref="M109:N109"/>
    <mergeCell ref="M105:N105"/>
    <mergeCell ref="O105:P105"/>
    <mergeCell ref="M106:N106"/>
    <mergeCell ref="O106:P106"/>
    <mergeCell ref="M107:N107"/>
    <mergeCell ref="O107:P107"/>
    <mergeCell ref="O108:P108"/>
    <mergeCell ref="O109:P109"/>
    <mergeCell ref="B109:C109"/>
    <mergeCell ref="D109:F109"/>
    <mergeCell ref="G109:H109"/>
    <mergeCell ref="D110:F110"/>
    <mergeCell ref="G110:H110"/>
    <mergeCell ref="M110:N110"/>
    <mergeCell ref="O110:P110"/>
    <mergeCell ref="M112:N112"/>
    <mergeCell ref="O112:P112"/>
    <mergeCell ref="M113:N113"/>
    <mergeCell ref="O113:P113"/>
    <mergeCell ref="M114:N114"/>
    <mergeCell ref="O114:P114"/>
    <mergeCell ref="B110:C110"/>
    <mergeCell ref="B111:C111"/>
    <mergeCell ref="D111:F111"/>
    <mergeCell ref="G111:H111"/>
    <mergeCell ref="M111:N111"/>
    <mergeCell ref="O111:P111"/>
    <mergeCell ref="B112:C112"/>
    <mergeCell ref="B113:C113"/>
    <mergeCell ref="D113:F113"/>
    <mergeCell ref="G113:H113"/>
    <mergeCell ref="E114:F114"/>
    <mergeCell ref="G114:H114"/>
    <mergeCell ref="E115:F115"/>
    <mergeCell ref="G115:H115"/>
    <mergeCell ref="E119:F119"/>
    <mergeCell ref="E120:F120"/>
    <mergeCell ref="E116:F116"/>
    <mergeCell ref="G116:H116"/>
    <mergeCell ref="E117:F117"/>
    <mergeCell ref="G117:H117"/>
    <mergeCell ref="E118:F118"/>
    <mergeCell ref="G118:H118"/>
    <mergeCell ref="G119:H119"/>
    <mergeCell ref="G120:H120"/>
    <mergeCell ref="C100:D100"/>
    <mergeCell ref="E100:F100"/>
    <mergeCell ref="N100:O100"/>
    <mergeCell ref="B101:H101"/>
    <mergeCell ref="B102:C102"/>
    <mergeCell ref="D102:F102"/>
    <mergeCell ref="G102:H102"/>
    <mergeCell ref="D105:F105"/>
    <mergeCell ref="G105:H105"/>
    <mergeCell ref="M101:Q101"/>
    <mergeCell ref="M102:N102"/>
    <mergeCell ref="O102:P102"/>
    <mergeCell ref="M103:N103"/>
    <mergeCell ref="O103:P103"/>
    <mergeCell ref="M104:N104"/>
    <mergeCell ref="O104:P104"/>
    <mergeCell ref="B103:C103"/>
    <mergeCell ref="D103:F103"/>
    <mergeCell ref="G103:H103"/>
    <mergeCell ref="B104:C104"/>
    <mergeCell ref="D104:F104"/>
    <mergeCell ref="G104:H104"/>
    <mergeCell ref="B105:C105"/>
    <mergeCell ref="D108:F108"/>
    <mergeCell ref="G108:H108"/>
    <mergeCell ref="B106:C106"/>
    <mergeCell ref="D106:F106"/>
    <mergeCell ref="G106:H106"/>
    <mergeCell ref="B107:C107"/>
    <mergeCell ref="D107:F107"/>
    <mergeCell ref="G107:H107"/>
    <mergeCell ref="B108:C108"/>
    <mergeCell ref="D112:F112"/>
    <mergeCell ref="G112:H11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45420.0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18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>
        <v>2.0</v>
      </c>
      <c r="D9" s="19">
        <f t="shared" si="1"/>
        <v>960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960</v>
      </c>
      <c r="L9" s="21">
        <f t="shared" si="5"/>
        <v>2</v>
      </c>
      <c r="M9" s="20">
        <v>360.0</v>
      </c>
      <c r="N9" s="19">
        <v>43.2</v>
      </c>
      <c r="O9" s="19">
        <v>36.0</v>
      </c>
      <c r="P9" s="19">
        <f t="shared" si="6"/>
        <v>240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>
        <v>1.0</v>
      </c>
      <c r="D10" s="19">
        <f t="shared" si="1"/>
        <v>1480</v>
      </c>
      <c r="E10" s="20">
        <v>1400.0</v>
      </c>
      <c r="F10" s="19"/>
      <c r="G10" s="19">
        <f t="shared" si="2"/>
        <v>0</v>
      </c>
      <c r="H10" s="20">
        <v>1375.0</v>
      </c>
      <c r="I10" s="19"/>
      <c r="J10" s="19">
        <f t="shared" si="3"/>
        <v>0</v>
      </c>
      <c r="K10" s="19">
        <f t="shared" si="4"/>
        <v>1480</v>
      </c>
      <c r="L10" s="21">
        <f t="shared" si="5"/>
        <v>1</v>
      </c>
      <c r="M10" s="20">
        <v>1125.0</v>
      </c>
      <c r="N10" s="19">
        <v>135.0</v>
      </c>
      <c r="O10" s="19">
        <v>112.5</v>
      </c>
      <c r="P10" s="19">
        <f t="shared" si="6"/>
        <v>355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/>
      <c r="D12" s="19">
        <f t="shared" si="1"/>
        <v>0</v>
      </c>
      <c r="E12" s="20">
        <v>1400.0</v>
      </c>
      <c r="F12" s="19"/>
      <c r="G12" s="19">
        <f t="shared" si="2"/>
        <v>0</v>
      </c>
      <c r="H12" s="20">
        <v>1375.0</v>
      </c>
      <c r="I12" s="19"/>
      <c r="J12" s="19">
        <f t="shared" si="3"/>
        <v>0</v>
      </c>
      <c r="K12" s="19">
        <f t="shared" si="4"/>
        <v>0</v>
      </c>
      <c r="L12" s="21">
        <f t="shared" si="5"/>
        <v>0</v>
      </c>
      <c r="M12" s="20">
        <v>1125.0</v>
      </c>
      <c r="N12" s="19">
        <v>135.0</v>
      </c>
      <c r="O12" s="19">
        <v>112.5</v>
      </c>
      <c r="P12" s="19">
        <f t="shared" si="6"/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15.0</v>
      </c>
      <c r="D13" s="19">
        <f t="shared" si="1"/>
        <v>6750</v>
      </c>
      <c r="E13" s="20">
        <v>440.0</v>
      </c>
      <c r="F13" s="19"/>
      <c r="G13" s="19">
        <f t="shared" si="2"/>
        <v>0</v>
      </c>
      <c r="H13" s="20">
        <v>425.0</v>
      </c>
      <c r="I13" s="19"/>
      <c r="J13" s="19">
        <f t="shared" si="3"/>
        <v>0</v>
      </c>
      <c r="K13" s="19">
        <f t="shared" si="4"/>
        <v>6750</v>
      </c>
      <c r="L13" s="21">
        <f t="shared" si="5"/>
        <v>15</v>
      </c>
      <c r="M13" s="20">
        <v>360.0</v>
      </c>
      <c r="N13" s="19">
        <v>43.2</v>
      </c>
      <c r="O13" s="19">
        <v>36.0</v>
      </c>
      <c r="P13" s="19">
        <f t="shared" si="6"/>
        <v>1350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>
        <v>1.0</v>
      </c>
      <c r="D14" s="19">
        <f t="shared" si="1"/>
        <v>500</v>
      </c>
      <c r="E14" s="20">
        <v>480.0</v>
      </c>
      <c r="F14" s="19"/>
      <c r="G14" s="19">
        <f t="shared" si="2"/>
        <v>0</v>
      </c>
      <c r="H14" s="20">
        <v>450.0</v>
      </c>
      <c r="I14" s="19"/>
      <c r="J14" s="19">
        <f t="shared" si="3"/>
        <v>0</v>
      </c>
      <c r="K14" s="19">
        <f t="shared" si="4"/>
        <v>500</v>
      </c>
      <c r="L14" s="21">
        <f t="shared" si="5"/>
        <v>1</v>
      </c>
      <c r="M14" s="20">
        <v>360.0</v>
      </c>
      <c r="N14" s="19">
        <v>43.2</v>
      </c>
      <c r="O14" s="19">
        <v>36.0</v>
      </c>
      <c r="P14" s="19">
        <f t="shared" si="6"/>
        <v>140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/>
      <c r="D15" s="19">
        <f t="shared" si="1"/>
        <v>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0</v>
      </c>
      <c r="L15" s="21">
        <f t="shared" si="5"/>
        <v>0</v>
      </c>
      <c r="M15" s="20">
        <v>200.0</v>
      </c>
      <c r="N15" s="19">
        <v>24.0</v>
      </c>
      <c r="O15" s="19">
        <v>20.0</v>
      </c>
      <c r="P15" s="19">
        <f t="shared" si="6"/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>
        <v>6.0</v>
      </c>
      <c r="D16" s="19">
        <f t="shared" si="1"/>
        <v>9900</v>
      </c>
      <c r="E16" s="20">
        <v>1600.0</v>
      </c>
      <c r="F16" s="19"/>
      <c r="G16" s="19">
        <f t="shared" si="2"/>
        <v>0</v>
      </c>
      <c r="H16" s="20">
        <v>1500.0</v>
      </c>
      <c r="I16" s="19"/>
      <c r="J16" s="19">
        <f t="shared" si="3"/>
        <v>0</v>
      </c>
      <c r="K16" s="19">
        <f t="shared" si="4"/>
        <v>9900</v>
      </c>
      <c r="L16" s="21">
        <f t="shared" si="5"/>
        <v>6</v>
      </c>
      <c r="M16" s="20">
        <v>1125.0</v>
      </c>
      <c r="N16" s="19">
        <v>135.0</v>
      </c>
      <c r="O16" s="19">
        <v>112.5</v>
      </c>
      <c r="P16" s="32">
        <f t="shared" si="6"/>
        <v>3150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19590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0</v>
      </c>
      <c r="K17" s="118">
        <f t="shared" si="4"/>
        <v>19590</v>
      </c>
      <c r="L17" s="119"/>
      <c r="M17" s="35" t="s">
        <v>26</v>
      </c>
      <c r="N17" s="33"/>
      <c r="O17" s="33"/>
      <c r="P17" s="33">
        <f>SUM(P5:P16)</f>
        <v>5235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3"/>
      <c r="D19" s="32">
        <f t="shared" ref="D19:D26" si="7">B19*C19</f>
        <v>0</v>
      </c>
      <c r="E19" s="20">
        <v>350.0</v>
      </c>
      <c r="F19" s="43"/>
      <c r="G19" s="19">
        <f t="shared" ref="G19:G26" si="8">E19*F19</f>
        <v>0</v>
      </c>
      <c r="H19" s="20">
        <v>325.0</v>
      </c>
      <c r="I19" s="32"/>
      <c r="J19" s="32">
        <f t="shared" ref="J19:J26" si="9">H19*I19</f>
        <v>0</v>
      </c>
      <c r="K19" s="19">
        <f t="shared" ref="K19:K27" si="10">D19+G19+J19</f>
        <v>0</v>
      </c>
      <c r="L19" s="21">
        <f t="shared" ref="L19:L26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6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>
        <v>1.0</v>
      </c>
      <c r="D20" s="19">
        <f t="shared" si="7"/>
        <v>1900</v>
      </c>
      <c r="E20" s="20">
        <v>1700.0</v>
      </c>
      <c r="F20" s="26"/>
      <c r="G20" s="19">
        <f t="shared" si="8"/>
        <v>0</v>
      </c>
      <c r="H20" s="20">
        <v>1500.0</v>
      </c>
      <c r="I20" s="19"/>
      <c r="J20" s="19">
        <f t="shared" si="9"/>
        <v>0</v>
      </c>
      <c r="K20" s="19">
        <f t="shared" si="10"/>
        <v>1900</v>
      </c>
      <c r="L20" s="21">
        <f t="shared" si="11"/>
        <v>1</v>
      </c>
      <c r="M20" s="20">
        <v>1200.0</v>
      </c>
      <c r="N20" s="19">
        <v>144.0</v>
      </c>
      <c r="O20" s="19">
        <v>120.0</v>
      </c>
      <c r="P20" s="19">
        <f t="shared" si="12"/>
        <v>700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22" t="s">
        <v>30</v>
      </c>
      <c r="B21" s="17">
        <v>860.0</v>
      </c>
      <c r="C21" s="26"/>
      <c r="D21" s="19">
        <f t="shared" si="7"/>
        <v>0</v>
      </c>
      <c r="E21" s="20">
        <v>800.0</v>
      </c>
      <c r="F21" s="26"/>
      <c r="G21" s="19">
        <f t="shared" si="8"/>
        <v>0</v>
      </c>
      <c r="H21" s="20">
        <v>750.0</v>
      </c>
      <c r="I21" s="19"/>
      <c r="J21" s="19">
        <f t="shared" si="9"/>
        <v>0</v>
      </c>
      <c r="K21" s="19">
        <f t="shared" si="10"/>
        <v>0</v>
      </c>
      <c r="L21" s="21">
        <f t="shared" si="11"/>
        <v>0</v>
      </c>
      <c r="M21" s="20">
        <v>600.0</v>
      </c>
      <c r="N21" s="19">
        <v>72.0</v>
      </c>
      <c r="O21" s="19">
        <v>60.0</v>
      </c>
      <c r="P21" s="19">
        <f t="shared" si="12"/>
        <v>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31</v>
      </c>
      <c r="B22" s="17">
        <v>2800.0</v>
      </c>
      <c r="C22" s="18"/>
      <c r="D22" s="19">
        <f t="shared" si="7"/>
        <v>0</v>
      </c>
      <c r="E22" s="20"/>
      <c r="F22" s="18"/>
      <c r="G22" s="19">
        <f t="shared" si="8"/>
        <v>0</v>
      </c>
      <c r="H22" s="20"/>
      <c r="I22" s="19"/>
      <c r="J22" s="19">
        <f t="shared" si="9"/>
        <v>0</v>
      </c>
      <c r="K22" s="19">
        <f t="shared" si="10"/>
        <v>0</v>
      </c>
      <c r="L22" s="21">
        <f t="shared" si="11"/>
        <v>0</v>
      </c>
      <c r="M22" s="20">
        <v>800.0</v>
      </c>
      <c r="N22" s="19">
        <v>96.0</v>
      </c>
      <c r="O22" s="19">
        <v>80.0</v>
      </c>
      <c r="P22" s="19">
        <f t="shared" si="12"/>
        <v>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32</v>
      </c>
      <c r="B23" s="17">
        <v>2000.0</v>
      </c>
      <c r="C23" s="18"/>
      <c r="D23" s="19">
        <f t="shared" si="7"/>
        <v>0</v>
      </c>
      <c r="E23" s="20">
        <v>1800.0</v>
      </c>
      <c r="F23" s="18"/>
      <c r="G23" s="19">
        <f t="shared" si="8"/>
        <v>0</v>
      </c>
      <c r="H23" s="20">
        <v>1500.0</v>
      </c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/>
      <c r="O23" s="19"/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33</v>
      </c>
      <c r="B24" s="17">
        <v>1500.0</v>
      </c>
      <c r="C24" s="26"/>
      <c r="D24" s="19">
        <f t="shared" si="7"/>
        <v>0</v>
      </c>
      <c r="E24" s="20">
        <v>1400.0</v>
      </c>
      <c r="F24" s="18"/>
      <c r="G24" s="19">
        <f t="shared" si="8"/>
        <v>0</v>
      </c>
      <c r="H24" s="20">
        <v>1300.0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1000.0</v>
      </c>
      <c r="C25" s="18"/>
      <c r="D25" s="19">
        <f t="shared" si="7"/>
        <v>0</v>
      </c>
      <c r="E25" s="20">
        <v>980.0</v>
      </c>
      <c r="F25" s="18"/>
      <c r="G25" s="19">
        <f t="shared" si="8"/>
        <v>0</v>
      </c>
      <c r="H25" s="20">
        <v>950.0</v>
      </c>
      <c r="I25" s="19"/>
      <c r="J25" s="19">
        <f t="shared" si="9"/>
        <v>0</v>
      </c>
      <c r="K25" s="19">
        <f t="shared" si="10"/>
        <v>0</v>
      </c>
      <c r="L25" s="21">
        <f t="shared" si="11"/>
        <v>0</v>
      </c>
      <c r="M25" s="20">
        <v>800.0</v>
      </c>
      <c r="N25" s="19"/>
      <c r="O25" s="19"/>
      <c r="P25" s="19">
        <f t="shared" si="12"/>
        <v>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44" t="s">
        <v>34</v>
      </c>
      <c r="B26" s="17">
        <v>1500.0</v>
      </c>
      <c r="C26" s="18"/>
      <c r="D26" s="19">
        <f t="shared" si="7"/>
        <v>0</v>
      </c>
      <c r="E26" s="20"/>
      <c r="F26" s="18"/>
      <c r="G26" s="19">
        <f t="shared" si="8"/>
        <v>0</v>
      </c>
      <c r="H26" s="20"/>
      <c r="I26" s="32"/>
      <c r="J26" s="32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8.75" customHeight="1">
      <c r="A27" s="3"/>
      <c r="B27" s="33"/>
      <c r="C27" s="33" t="s">
        <v>26</v>
      </c>
      <c r="D27" s="33">
        <f>SUM(D19:D26)</f>
        <v>1900</v>
      </c>
      <c r="E27" s="33"/>
      <c r="F27" s="33" t="s">
        <v>26</v>
      </c>
      <c r="G27" s="34">
        <f>SUM(G19:G26)</f>
        <v>0</v>
      </c>
      <c r="H27" s="35"/>
      <c r="I27" s="35" t="s">
        <v>26</v>
      </c>
      <c r="J27" s="33">
        <f>SUM(J19:J26)</f>
        <v>0</v>
      </c>
      <c r="K27" s="118">
        <f t="shared" si="10"/>
        <v>1900</v>
      </c>
      <c r="L27" s="119"/>
      <c r="M27" s="35" t="s">
        <v>26</v>
      </c>
      <c r="N27" s="33"/>
      <c r="O27" s="33"/>
      <c r="P27" s="33">
        <f>SUM(P19:P26)</f>
        <v>700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27.0" customHeight="1">
      <c r="A28" s="45" t="s">
        <v>35</v>
      </c>
      <c r="B28" s="8" t="s">
        <v>2</v>
      </c>
      <c r="C28" s="9" t="s">
        <v>3</v>
      </c>
      <c r="D28" s="10" t="s">
        <v>4</v>
      </c>
      <c r="E28" s="8" t="s">
        <v>5</v>
      </c>
      <c r="F28" s="9" t="s">
        <v>3</v>
      </c>
      <c r="G28" s="9" t="s">
        <v>4</v>
      </c>
      <c r="H28" s="46" t="s">
        <v>6</v>
      </c>
      <c r="I28" s="11" t="s">
        <v>3</v>
      </c>
      <c r="J28" s="11" t="s">
        <v>7</v>
      </c>
      <c r="K28" s="116" t="s">
        <v>96</v>
      </c>
      <c r="L28" s="12" t="s">
        <v>8</v>
      </c>
      <c r="M28" s="8" t="s">
        <v>9</v>
      </c>
      <c r="N28" s="10" t="s">
        <v>10</v>
      </c>
      <c r="O28" s="10" t="s">
        <v>11</v>
      </c>
      <c r="P28" s="9" t="s">
        <v>12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0.25" customHeight="1">
      <c r="A29" s="16" t="s">
        <v>36</v>
      </c>
      <c r="B29" s="17">
        <v>1450.0</v>
      </c>
      <c r="C29" s="26"/>
      <c r="D29" s="19">
        <f t="shared" ref="D29:D36" si="13">B29*C29</f>
        <v>0</v>
      </c>
      <c r="E29" s="20">
        <v>1400.0</v>
      </c>
      <c r="F29" s="18"/>
      <c r="G29" s="19">
        <f t="shared" ref="G29:G36" si="14">E29*F29</f>
        <v>0</v>
      </c>
      <c r="H29" s="20">
        <v>1300.0</v>
      </c>
      <c r="I29" s="117"/>
      <c r="J29" s="19">
        <f t="shared" ref="J29:J36" si="15">H29*I29</f>
        <v>0</v>
      </c>
      <c r="K29" s="19">
        <f t="shared" ref="K29:K37" si="16">D29+G29+J29</f>
        <v>0</v>
      </c>
      <c r="L29" s="21">
        <f t="shared" ref="L29:L36" si="17">C29+F29+I29</f>
        <v>0</v>
      </c>
      <c r="M29" s="20">
        <v>1000.0</v>
      </c>
      <c r="N29" s="19">
        <v>120.0</v>
      </c>
      <c r="O29" s="19">
        <v>100.0</v>
      </c>
      <c r="P29" s="19">
        <f t="shared" ref="P29:P36" si="18">((B29-M29)*C29)+((E29-M29)*F29)+((H29-M29)*I29)</f>
        <v>0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21" t="s">
        <v>97</v>
      </c>
      <c r="B30" s="68">
        <v>150.0</v>
      </c>
      <c r="C30" s="26">
        <v>2.0</v>
      </c>
      <c r="D30" s="19">
        <f t="shared" si="13"/>
        <v>300</v>
      </c>
      <c r="E30" s="122">
        <v>140.0</v>
      </c>
      <c r="F30" s="18"/>
      <c r="G30" s="19">
        <f t="shared" si="14"/>
        <v>0</v>
      </c>
      <c r="H30" s="122">
        <v>135.0</v>
      </c>
      <c r="I30" s="19"/>
      <c r="J30" s="19">
        <f t="shared" si="15"/>
        <v>0</v>
      </c>
      <c r="K30" s="19">
        <f t="shared" si="16"/>
        <v>300</v>
      </c>
      <c r="L30" s="21">
        <f t="shared" si="17"/>
        <v>2</v>
      </c>
      <c r="M30" s="122">
        <v>110.0</v>
      </c>
      <c r="N30" s="117">
        <v>12.0</v>
      </c>
      <c r="O30" s="117">
        <v>10.0</v>
      </c>
      <c r="P30" s="19">
        <f t="shared" si="18"/>
        <v>80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108</v>
      </c>
      <c r="B31" s="68">
        <v>150.0</v>
      </c>
      <c r="C31" s="26">
        <v>1.0</v>
      </c>
      <c r="D31" s="19">
        <f t="shared" si="13"/>
        <v>150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150</v>
      </c>
      <c r="L31" s="21">
        <f t="shared" si="17"/>
        <v>1</v>
      </c>
      <c r="M31" s="122">
        <v>100.0</v>
      </c>
      <c r="N31" s="117">
        <v>12.0</v>
      </c>
      <c r="O31" s="117">
        <v>10.0</v>
      </c>
      <c r="P31" s="19">
        <f t="shared" si="18"/>
        <v>50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22" t="s">
        <v>37</v>
      </c>
      <c r="B32" s="17">
        <v>375.0</v>
      </c>
      <c r="C32" s="26">
        <v>2.0</v>
      </c>
      <c r="D32" s="19">
        <f t="shared" si="13"/>
        <v>750</v>
      </c>
      <c r="E32" s="20">
        <v>360.0</v>
      </c>
      <c r="F32" s="18"/>
      <c r="G32" s="19">
        <f t="shared" si="14"/>
        <v>0</v>
      </c>
      <c r="H32" s="20">
        <v>340.0</v>
      </c>
      <c r="I32" s="19"/>
      <c r="J32" s="19">
        <f t="shared" si="15"/>
        <v>0</v>
      </c>
      <c r="K32" s="19">
        <f t="shared" si="16"/>
        <v>750</v>
      </c>
      <c r="L32" s="21">
        <f t="shared" si="17"/>
        <v>2</v>
      </c>
      <c r="M32" s="20">
        <v>280.0</v>
      </c>
      <c r="N32" s="19">
        <v>33.6</v>
      </c>
      <c r="O32" s="19">
        <v>28.0</v>
      </c>
      <c r="P32" s="19">
        <f t="shared" si="18"/>
        <v>190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47" t="s">
        <v>38</v>
      </c>
      <c r="B33" s="42">
        <v>430.0</v>
      </c>
      <c r="C33" s="48">
        <v>14.0</v>
      </c>
      <c r="D33" s="32">
        <f t="shared" si="13"/>
        <v>6020</v>
      </c>
      <c r="E33" s="20">
        <v>400.0</v>
      </c>
      <c r="F33" s="48">
        <v>2.0</v>
      </c>
      <c r="G33" s="32">
        <f t="shared" si="14"/>
        <v>800</v>
      </c>
      <c r="H33" s="20">
        <v>350.0</v>
      </c>
      <c r="I33" s="82">
        <v>1.0</v>
      </c>
      <c r="J33" s="32">
        <f t="shared" si="15"/>
        <v>350</v>
      </c>
      <c r="K33" s="19">
        <f t="shared" si="16"/>
        <v>7170</v>
      </c>
      <c r="L33" s="21">
        <f t="shared" si="17"/>
        <v>17</v>
      </c>
      <c r="M33" s="20">
        <v>260.0</v>
      </c>
      <c r="N33" s="19">
        <v>31.2</v>
      </c>
      <c r="O33" s="19">
        <v>26.0</v>
      </c>
      <c r="P33" s="19">
        <f t="shared" si="18"/>
        <v>2750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49" t="s">
        <v>39</v>
      </c>
      <c r="B34" s="17">
        <v>450.0</v>
      </c>
      <c r="C34" s="26">
        <v>14.0</v>
      </c>
      <c r="D34" s="19">
        <f t="shared" si="13"/>
        <v>6300</v>
      </c>
      <c r="E34" s="20">
        <v>430.0</v>
      </c>
      <c r="F34" s="18"/>
      <c r="G34" s="19">
        <f t="shared" si="14"/>
        <v>0</v>
      </c>
      <c r="H34" s="20">
        <v>400.0</v>
      </c>
      <c r="I34" s="19"/>
      <c r="J34" s="19">
        <f t="shared" si="15"/>
        <v>0</v>
      </c>
      <c r="K34" s="19">
        <f t="shared" si="16"/>
        <v>6300</v>
      </c>
      <c r="L34" s="21">
        <f t="shared" si="17"/>
        <v>14</v>
      </c>
      <c r="M34" s="20">
        <v>330.0</v>
      </c>
      <c r="N34" s="19">
        <v>39.6</v>
      </c>
      <c r="O34" s="19">
        <v>33.0</v>
      </c>
      <c r="P34" s="19">
        <f t="shared" si="18"/>
        <v>1680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9.5" customHeight="1">
      <c r="A35" s="50" t="s">
        <v>40</v>
      </c>
      <c r="B35" s="17">
        <v>450.0</v>
      </c>
      <c r="C35" s="26">
        <v>11.0</v>
      </c>
      <c r="D35" s="19">
        <f t="shared" si="13"/>
        <v>4950</v>
      </c>
      <c r="E35" s="20">
        <v>400.0</v>
      </c>
      <c r="F35" s="26"/>
      <c r="G35" s="19">
        <f t="shared" si="14"/>
        <v>0</v>
      </c>
      <c r="H35" s="20">
        <v>375.0</v>
      </c>
      <c r="I35" s="19"/>
      <c r="J35" s="19">
        <f t="shared" si="15"/>
        <v>0</v>
      </c>
      <c r="K35" s="19">
        <f t="shared" si="16"/>
        <v>4950</v>
      </c>
      <c r="L35" s="21">
        <f t="shared" si="17"/>
        <v>11</v>
      </c>
      <c r="M35" s="20">
        <v>280.0</v>
      </c>
      <c r="N35" s="19">
        <v>33.6</v>
      </c>
      <c r="O35" s="19">
        <v>28.0</v>
      </c>
      <c r="P35" s="32">
        <f t="shared" si="18"/>
        <v>1870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9.5" customHeight="1">
      <c r="A36" s="31" t="s">
        <v>41</v>
      </c>
      <c r="B36" s="17">
        <v>220.0</v>
      </c>
      <c r="C36" s="18"/>
      <c r="D36" s="19">
        <f t="shared" si="13"/>
        <v>0</v>
      </c>
      <c r="E36" s="51"/>
      <c r="F36" s="18"/>
      <c r="G36" s="19">
        <f t="shared" si="14"/>
        <v>0</v>
      </c>
      <c r="H36" s="20"/>
      <c r="I36" s="19"/>
      <c r="J36" s="19">
        <f t="shared" si="15"/>
        <v>0</v>
      </c>
      <c r="K36" s="19">
        <f t="shared" si="16"/>
        <v>0</v>
      </c>
      <c r="L36" s="21">
        <f t="shared" si="17"/>
        <v>0</v>
      </c>
      <c r="M36" s="20">
        <v>120.0</v>
      </c>
      <c r="N36" s="19"/>
      <c r="O36" s="19"/>
      <c r="P36" s="32">
        <f t="shared" si="18"/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5.75" customHeight="1">
      <c r="A37" s="3"/>
      <c r="B37" s="33"/>
      <c r="C37" s="33" t="s">
        <v>26</v>
      </c>
      <c r="D37" s="33">
        <f>SUM(D29:D36)</f>
        <v>18470</v>
      </c>
      <c r="E37" s="33"/>
      <c r="F37" s="33" t="s">
        <v>26</v>
      </c>
      <c r="G37" s="34">
        <f>SUM(G29:G36)</f>
        <v>800</v>
      </c>
      <c r="H37" s="35"/>
      <c r="I37" s="35" t="s">
        <v>26</v>
      </c>
      <c r="J37" s="33">
        <f>SUM(J29:J36)</f>
        <v>350</v>
      </c>
      <c r="K37" s="118">
        <f t="shared" si="16"/>
        <v>19620</v>
      </c>
      <c r="L37" s="119"/>
      <c r="M37" s="35" t="s">
        <v>26</v>
      </c>
      <c r="N37" s="33"/>
      <c r="O37" s="33"/>
      <c r="P37" s="33">
        <f>SUM(P29:P36)</f>
        <v>6620</v>
      </c>
      <c r="Q37" s="3"/>
      <c r="R37" s="3"/>
      <c r="S37" s="3"/>
      <c r="T37" s="3"/>
      <c r="U37" s="2"/>
      <c r="V37" s="2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25.5" customHeight="1">
      <c r="A38" s="36" t="s">
        <v>42</v>
      </c>
      <c r="B38" s="8" t="s">
        <v>2</v>
      </c>
      <c r="C38" s="37" t="s">
        <v>3</v>
      </c>
      <c r="D38" s="38" t="s">
        <v>4</v>
      </c>
      <c r="E38" s="39" t="s">
        <v>5</v>
      </c>
      <c r="F38" s="37" t="s">
        <v>3</v>
      </c>
      <c r="G38" s="37" t="s">
        <v>4</v>
      </c>
      <c r="H38" s="40" t="s">
        <v>6</v>
      </c>
      <c r="I38" s="41" t="s">
        <v>3</v>
      </c>
      <c r="J38" s="41" t="s">
        <v>7</v>
      </c>
      <c r="K38" s="116" t="s">
        <v>96</v>
      </c>
      <c r="L38" s="12" t="s">
        <v>8</v>
      </c>
      <c r="M38" s="8" t="s">
        <v>9</v>
      </c>
      <c r="N38" s="10" t="s">
        <v>10</v>
      </c>
      <c r="O38" s="10" t="s">
        <v>11</v>
      </c>
      <c r="P38" s="41" t="s">
        <v>12</v>
      </c>
      <c r="Q38" s="3"/>
      <c r="R38" s="3"/>
      <c r="S38" s="3"/>
      <c r="T38" s="3"/>
      <c r="U38" s="2"/>
      <c r="V38" s="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20.25" customHeight="1">
      <c r="A39" s="22" t="s">
        <v>43</v>
      </c>
      <c r="B39" s="17">
        <v>250.0</v>
      </c>
      <c r="C39" s="18"/>
      <c r="D39" s="18">
        <f t="shared" ref="D39:D59" si="19">B39*C39</f>
        <v>0</v>
      </c>
      <c r="E39" s="20"/>
      <c r="F39" s="18"/>
      <c r="G39" s="18">
        <f t="shared" ref="G39:G59" si="20">E39*F39</f>
        <v>0</v>
      </c>
      <c r="H39" s="20"/>
      <c r="I39" s="19"/>
      <c r="J39" s="21">
        <f t="shared" ref="J39:J59" si="21">H39*I39</f>
        <v>0</v>
      </c>
      <c r="K39" s="19">
        <f t="shared" ref="K39:K60" si="22">D39+G39+J39</f>
        <v>0</v>
      </c>
      <c r="L39" s="21">
        <f t="shared" ref="L39:L59" si="23">C39+F39+I39</f>
        <v>0</v>
      </c>
      <c r="M39" s="20"/>
      <c r="N39" s="19"/>
      <c r="O39" s="19"/>
      <c r="P39" s="21">
        <f t="shared" ref="P39:P57" si="24">((B39-M39)*C39)+((E39-M39)*F39)+((H39-M39)*I39)</f>
        <v>0</v>
      </c>
      <c r="Q39" s="3"/>
      <c r="R39" s="3"/>
      <c r="S39" s="3"/>
      <c r="T39" s="3"/>
      <c r="U39" s="2"/>
      <c r="V39" s="2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20.25" customHeight="1">
      <c r="A40" s="44" t="s">
        <v>44</v>
      </c>
      <c r="B40" s="17">
        <v>250.0</v>
      </c>
      <c r="C40" s="18"/>
      <c r="D40" s="18">
        <f t="shared" si="19"/>
        <v>0</v>
      </c>
      <c r="E40" s="122">
        <v>150.0</v>
      </c>
      <c r="F40" s="26"/>
      <c r="G40" s="18">
        <f t="shared" si="20"/>
        <v>0</v>
      </c>
      <c r="H40" s="20"/>
      <c r="I40" s="32"/>
      <c r="J40" s="52">
        <f t="shared" si="21"/>
        <v>0</v>
      </c>
      <c r="K40" s="19">
        <f t="shared" si="22"/>
        <v>0</v>
      </c>
      <c r="L40" s="21">
        <f t="shared" si="23"/>
        <v>0</v>
      </c>
      <c r="M40" s="20"/>
      <c r="N40" s="19"/>
      <c r="O40" s="19"/>
      <c r="P40" s="52">
        <f t="shared" si="24"/>
        <v>0</v>
      </c>
      <c r="Q40" s="3"/>
      <c r="R40" s="3"/>
      <c r="S40" s="3"/>
      <c r="T40" s="3"/>
      <c r="U40" s="2"/>
      <c r="V40" s="2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20.25" customHeight="1">
      <c r="A41" s="53" t="s">
        <v>45</v>
      </c>
      <c r="B41" s="17">
        <v>50.0</v>
      </c>
      <c r="C41" s="26"/>
      <c r="D41" s="18">
        <f t="shared" si="19"/>
        <v>0</v>
      </c>
      <c r="E41" s="20">
        <v>35.0</v>
      </c>
      <c r="F41" s="18"/>
      <c r="G41" s="18">
        <f t="shared" si="20"/>
        <v>0</v>
      </c>
      <c r="H41" s="20"/>
      <c r="I41" s="19"/>
      <c r="J41" s="21">
        <f t="shared" si="21"/>
        <v>0</v>
      </c>
      <c r="K41" s="19">
        <f t="shared" si="22"/>
        <v>0</v>
      </c>
      <c r="L41" s="21">
        <f t="shared" si="23"/>
        <v>0</v>
      </c>
      <c r="M41" s="20"/>
      <c r="N41" s="19"/>
      <c r="O41" s="19"/>
      <c r="P41" s="21">
        <f t="shared" si="24"/>
        <v>0</v>
      </c>
      <c r="Q41" s="3"/>
      <c r="R41" s="3"/>
      <c r="S41" s="3"/>
      <c r="T41" s="3"/>
      <c r="U41" s="2"/>
      <c r="V41" s="2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20.25" customHeight="1">
      <c r="A42" s="22" t="s">
        <v>46</v>
      </c>
      <c r="B42" s="17">
        <v>150.0</v>
      </c>
      <c r="C42" s="26">
        <v>10.0</v>
      </c>
      <c r="D42" s="19">
        <f t="shared" si="19"/>
        <v>1500</v>
      </c>
      <c r="E42" s="20">
        <v>120.0</v>
      </c>
      <c r="F42" s="18"/>
      <c r="G42" s="18">
        <f t="shared" si="20"/>
        <v>0</v>
      </c>
      <c r="H42" s="20">
        <v>75.0</v>
      </c>
      <c r="I42" s="19"/>
      <c r="J42" s="21">
        <f t="shared" si="21"/>
        <v>0</v>
      </c>
      <c r="K42" s="19">
        <f t="shared" si="22"/>
        <v>1500</v>
      </c>
      <c r="L42" s="21">
        <f t="shared" si="23"/>
        <v>10</v>
      </c>
      <c r="M42" s="20"/>
      <c r="N42" s="19"/>
      <c r="O42" s="19"/>
      <c r="P42" s="19">
        <f t="shared" si="24"/>
        <v>1500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0.25" customHeight="1">
      <c r="A43" s="22" t="s">
        <v>47</v>
      </c>
      <c r="B43" s="17">
        <v>800.0</v>
      </c>
      <c r="C43" s="18"/>
      <c r="D43" s="18">
        <f t="shared" si="19"/>
        <v>0</v>
      </c>
      <c r="E43" s="20">
        <v>750.0</v>
      </c>
      <c r="F43" s="18"/>
      <c r="G43" s="18">
        <f t="shared" si="20"/>
        <v>0</v>
      </c>
      <c r="H43" s="20">
        <v>700.0</v>
      </c>
      <c r="I43" s="19"/>
      <c r="J43" s="21">
        <f t="shared" si="21"/>
        <v>0</v>
      </c>
      <c r="K43" s="19">
        <f t="shared" si="22"/>
        <v>0</v>
      </c>
      <c r="L43" s="21">
        <f t="shared" si="23"/>
        <v>0</v>
      </c>
      <c r="M43" s="20"/>
      <c r="N43" s="19"/>
      <c r="O43" s="19"/>
      <c r="P43" s="19">
        <f t="shared" si="24"/>
        <v>0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54" t="s">
        <v>48</v>
      </c>
      <c r="B44" s="25">
        <v>190.0</v>
      </c>
      <c r="C44" s="55">
        <v>6.0</v>
      </c>
      <c r="D44" s="56">
        <f t="shared" si="19"/>
        <v>1140</v>
      </c>
      <c r="E44" s="20">
        <v>175.0</v>
      </c>
      <c r="F44" s="57"/>
      <c r="G44" s="56">
        <f t="shared" si="20"/>
        <v>0</v>
      </c>
      <c r="H44" s="20">
        <v>150.0</v>
      </c>
      <c r="I44" s="28"/>
      <c r="J44" s="58">
        <f t="shared" si="21"/>
        <v>0</v>
      </c>
      <c r="K44" s="19">
        <f t="shared" si="22"/>
        <v>1140</v>
      </c>
      <c r="L44" s="21">
        <f t="shared" si="23"/>
        <v>6</v>
      </c>
      <c r="M44" s="20">
        <v>117.0</v>
      </c>
      <c r="N44" s="27">
        <v>14.04</v>
      </c>
      <c r="O44" s="27">
        <v>11.7</v>
      </c>
      <c r="P44" s="19">
        <f t="shared" si="24"/>
        <v>438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20.25" customHeight="1">
      <c r="A45" s="59" t="s">
        <v>48</v>
      </c>
      <c r="B45" s="60">
        <v>180.0</v>
      </c>
      <c r="C45" s="137">
        <v>4.0</v>
      </c>
      <c r="D45" s="61">
        <f t="shared" si="19"/>
        <v>720</v>
      </c>
      <c r="E45" s="20">
        <v>165.0</v>
      </c>
      <c r="F45" s="62"/>
      <c r="G45" s="61">
        <f t="shared" si="20"/>
        <v>0</v>
      </c>
      <c r="H45" s="20">
        <v>140.0</v>
      </c>
      <c r="I45" s="27"/>
      <c r="J45" s="63">
        <f t="shared" si="21"/>
        <v>0</v>
      </c>
      <c r="K45" s="19">
        <f t="shared" si="22"/>
        <v>720</v>
      </c>
      <c r="L45" s="21">
        <f t="shared" si="23"/>
        <v>4</v>
      </c>
      <c r="M45" s="20">
        <v>110.0</v>
      </c>
      <c r="N45" s="27">
        <v>13.2</v>
      </c>
      <c r="O45" s="27">
        <v>11.0</v>
      </c>
      <c r="P45" s="32">
        <f t="shared" si="24"/>
        <v>280</v>
      </c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20.25" customHeight="1">
      <c r="A46" s="64" t="s">
        <v>49</v>
      </c>
      <c r="B46" s="17">
        <v>75.0</v>
      </c>
      <c r="C46" s="18"/>
      <c r="D46" s="18">
        <f t="shared" si="19"/>
        <v>0</v>
      </c>
      <c r="E46" s="20"/>
      <c r="F46" s="18"/>
      <c r="G46" s="18">
        <f t="shared" si="20"/>
        <v>0</v>
      </c>
      <c r="H46" s="20"/>
      <c r="I46" s="19"/>
      <c r="J46" s="21">
        <f t="shared" si="21"/>
        <v>0</v>
      </c>
      <c r="K46" s="19">
        <f t="shared" si="22"/>
        <v>0</v>
      </c>
      <c r="L46" s="21">
        <f t="shared" si="23"/>
        <v>0</v>
      </c>
      <c r="M46" s="20"/>
      <c r="N46" s="19"/>
      <c r="O46" s="19"/>
      <c r="P46" s="32">
        <f t="shared" si="24"/>
        <v>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49</v>
      </c>
      <c r="B47" s="17">
        <v>100.0</v>
      </c>
      <c r="C47" s="26"/>
      <c r="D47" s="18">
        <f t="shared" si="19"/>
        <v>0</v>
      </c>
      <c r="E47" s="20">
        <v>80.0</v>
      </c>
      <c r="F47" s="26"/>
      <c r="G47" s="18">
        <f t="shared" si="20"/>
        <v>0</v>
      </c>
      <c r="H47" s="20">
        <v>70.0</v>
      </c>
      <c r="I47" s="19"/>
      <c r="J47" s="21">
        <f t="shared" si="21"/>
        <v>0</v>
      </c>
      <c r="K47" s="19">
        <f t="shared" si="22"/>
        <v>0</v>
      </c>
      <c r="L47" s="21">
        <f t="shared" si="23"/>
        <v>0</v>
      </c>
      <c r="M47" s="20"/>
      <c r="N47" s="19"/>
      <c r="O47" s="19"/>
      <c r="P47" s="21">
        <f t="shared" si="24"/>
        <v>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22" t="s">
        <v>50</v>
      </c>
      <c r="B48" s="17">
        <v>600.0</v>
      </c>
      <c r="C48" s="26"/>
      <c r="D48" s="18">
        <f t="shared" si="19"/>
        <v>0</v>
      </c>
      <c r="E48" s="20">
        <v>500.0</v>
      </c>
      <c r="F48" s="18"/>
      <c r="G48" s="18">
        <f t="shared" si="20"/>
        <v>0</v>
      </c>
      <c r="H48" s="20">
        <v>400.0</v>
      </c>
      <c r="I48" s="19"/>
      <c r="J48" s="21">
        <f t="shared" si="21"/>
        <v>0</v>
      </c>
      <c r="K48" s="19">
        <f t="shared" si="22"/>
        <v>0</v>
      </c>
      <c r="L48" s="21">
        <f t="shared" si="23"/>
        <v>0</v>
      </c>
      <c r="M48" s="20"/>
      <c r="N48" s="19"/>
      <c r="O48" s="19"/>
      <c r="P48" s="21">
        <f t="shared" si="24"/>
        <v>0</v>
      </c>
      <c r="Q48" s="3"/>
      <c r="R48" s="3"/>
      <c r="S48" s="3"/>
      <c r="T48" s="3"/>
      <c r="U48" s="2"/>
      <c r="V48" s="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20.25" customHeight="1">
      <c r="A49" s="22" t="s">
        <v>51</v>
      </c>
      <c r="B49" s="17">
        <v>150.0</v>
      </c>
      <c r="C49" s="26"/>
      <c r="D49" s="18">
        <f t="shared" si="19"/>
        <v>0</v>
      </c>
      <c r="E49" s="20">
        <v>125.0</v>
      </c>
      <c r="F49" s="18"/>
      <c r="G49" s="18">
        <f t="shared" si="20"/>
        <v>0</v>
      </c>
      <c r="H49" s="20">
        <v>100.0</v>
      </c>
      <c r="I49" s="19"/>
      <c r="J49" s="21">
        <f t="shared" si="21"/>
        <v>0</v>
      </c>
      <c r="K49" s="19">
        <f t="shared" si="22"/>
        <v>0</v>
      </c>
      <c r="L49" s="21">
        <f t="shared" si="23"/>
        <v>0</v>
      </c>
      <c r="M49" s="20"/>
      <c r="N49" s="19"/>
      <c r="O49" s="19"/>
      <c r="P49" s="21">
        <f t="shared" si="24"/>
        <v>0</v>
      </c>
      <c r="Q49" s="3"/>
      <c r="R49" s="3"/>
      <c r="S49" s="3"/>
      <c r="T49" s="3"/>
      <c r="U49" s="2"/>
      <c r="V49" s="2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20.25" customHeight="1">
      <c r="A50" s="65" t="s">
        <v>52</v>
      </c>
      <c r="B50" s="17">
        <v>200.0</v>
      </c>
      <c r="C50" s="26"/>
      <c r="D50" s="18">
        <f t="shared" si="19"/>
        <v>0</v>
      </c>
      <c r="E50" s="20">
        <v>175.0</v>
      </c>
      <c r="F50" s="18"/>
      <c r="G50" s="18">
        <f t="shared" si="20"/>
        <v>0</v>
      </c>
      <c r="H50" s="20">
        <v>150.0</v>
      </c>
      <c r="I50" s="32"/>
      <c r="J50" s="52">
        <f t="shared" si="21"/>
        <v>0</v>
      </c>
      <c r="K50" s="19">
        <f t="shared" si="22"/>
        <v>0</v>
      </c>
      <c r="L50" s="21">
        <f t="shared" si="23"/>
        <v>0</v>
      </c>
      <c r="M50" s="20"/>
      <c r="N50" s="19"/>
      <c r="O50" s="19"/>
      <c r="P50" s="52">
        <f t="shared" si="24"/>
        <v>0</v>
      </c>
      <c r="Q50" s="3"/>
      <c r="R50" s="3"/>
      <c r="S50" s="3"/>
      <c r="T50" s="3"/>
      <c r="U50" s="2"/>
      <c r="V50" s="2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20.25" customHeight="1">
      <c r="A51" s="22" t="s">
        <v>53</v>
      </c>
      <c r="B51" s="17">
        <v>250.0</v>
      </c>
      <c r="C51" s="26">
        <v>3.0</v>
      </c>
      <c r="D51" s="18">
        <f t="shared" si="19"/>
        <v>750</v>
      </c>
      <c r="E51" s="20">
        <v>230.0</v>
      </c>
      <c r="F51" s="18"/>
      <c r="G51" s="18">
        <f t="shared" si="20"/>
        <v>0</v>
      </c>
      <c r="H51" s="20">
        <v>200.0</v>
      </c>
      <c r="I51" s="117"/>
      <c r="J51" s="21">
        <f t="shared" si="21"/>
        <v>0</v>
      </c>
      <c r="K51" s="19">
        <f t="shared" si="22"/>
        <v>750</v>
      </c>
      <c r="L51" s="21">
        <f t="shared" si="23"/>
        <v>3</v>
      </c>
      <c r="M51" s="20"/>
      <c r="N51" s="19"/>
      <c r="O51" s="19"/>
      <c r="P51" s="21">
        <f t="shared" si="24"/>
        <v>750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54</v>
      </c>
      <c r="B52" s="17">
        <v>120.0</v>
      </c>
      <c r="C52" s="18"/>
      <c r="D52" s="18">
        <f t="shared" si="19"/>
        <v>0</v>
      </c>
      <c r="E52" s="20">
        <v>100.0</v>
      </c>
      <c r="F52" s="18"/>
      <c r="G52" s="18">
        <f t="shared" si="20"/>
        <v>0</v>
      </c>
      <c r="H52" s="20">
        <v>80.0</v>
      </c>
      <c r="I52" s="19"/>
      <c r="J52" s="21">
        <f t="shared" si="21"/>
        <v>0</v>
      </c>
      <c r="K52" s="19">
        <f t="shared" si="22"/>
        <v>0</v>
      </c>
      <c r="L52" s="21">
        <f t="shared" si="23"/>
        <v>0</v>
      </c>
      <c r="M52" s="20"/>
      <c r="N52" s="19"/>
      <c r="O52" s="19"/>
      <c r="P52" s="21">
        <f t="shared" si="24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55</v>
      </c>
      <c r="B53" s="17">
        <v>160.0</v>
      </c>
      <c r="C53" s="26">
        <v>1.0</v>
      </c>
      <c r="D53" s="66">
        <f t="shared" si="19"/>
        <v>160</v>
      </c>
      <c r="E53" s="20"/>
      <c r="F53" s="18"/>
      <c r="G53" s="18">
        <f t="shared" si="20"/>
        <v>0</v>
      </c>
      <c r="H53" s="20"/>
      <c r="I53" s="19"/>
      <c r="J53" s="21">
        <f t="shared" si="21"/>
        <v>0</v>
      </c>
      <c r="K53" s="19">
        <f t="shared" si="22"/>
        <v>160</v>
      </c>
      <c r="L53" s="21">
        <f t="shared" si="23"/>
        <v>1</v>
      </c>
      <c r="M53" s="20"/>
      <c r="N53" s="19"/>
      <c r="O53" s="19"/>
      <c r="P53" s="21">
        <f t="shared" si="24"/>
        <v>160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44" t="s">
        <v>56</v>
      </c>
      <c r="B54" s="17">
        <v>300.0</v>
      </c>
      <c r="C54" s="26">
        <v>1.0</v>
      </c>
      <c r="D54" s="18">
        <f t="shared" si="19"/>
        <v>300</v>
      </c>
      <c r="E54" s="20">
        <v>275.0</v>
      </c>
      <c r="F54" s="18"/>
      <c r="G54" s="18">
        <f t="shared" si="20"/>
        <v>0</v>
      </c>
      <c r="H54" s="20">
        <v>250.0</v>
      </c>
      <c r="I54" s="82"/>
      <c r="J54" s="52">
        <f t="shared" si="21"/>
        <v>0</v>
      </c>
      <c r="K54" s="19">
        <f t="shared" si="22"/>
        <v>300</v>
      </c>
      <c r="L54" s="21">
        <f t="shared" si="23"/>
        <v>1</v>
      </c>
      <c r="M54" s="20"/>
      <c r="N54" s="19"/>
      <c r="O54" s="19"/>
      <c r="P54" s="52">
        <f t="shared" si="24"/>
        <v>300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67" t="s">
        <v>57</v>
      </c>
      <c r="B55" s="68">
        <v>150.0</v>
      </c>
      <c r="C55" s="26"/>
      <c r="D55" s="18">
        <f t="shared" si="19"/>
        <v>0</v>
      </c>
      <c r="E55" s="20"/>
      <c r="F55" s="18"/>
      <c r="G55" s="18">
        <f t="shared" si="20"/>
        <v>0</v>
      </c>
      <c r="H55" s="20"/>
      <c r="I55" s="32"/>
      <c r="J55" s="52">
        <f t="shared" si="21"/>
        <v>0</v>
      </c>
      <c r="K55" s="19">
        <f t="shared" si="22"/>
        <v>0</v>
      </c>
      <c r="L55" s="21">
        <f t="shared" si="23"/>
        <v>0</v>
      </c>
      <c r="M55" s="20"/>
      <c r="N55" s="19"/>
      <c r="O55" s="19"/>
      <c r="P55" s="52">
        <f t="shared" si="24"/>
        <v>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44" t="s">
        <v>58</v>
      </c>
      <c r="B56" s="17">
        <v>500.0</v>
      </c>
      <c r="C56" s="18"/>
      <c r="D56" s="18">
        <f t="shared" si="19"/>
        <v>0</v>
      </c>
      <c r="E56" s="20">
        <v>450.0</v>
      </c>
      <c r="F56" s="18"/>
      <c r="G56" s="18">
        <f t="shared" si="20"/>
        <v>0</v>
      </c>
      <c r="H56" s="20">
        <v>400.0</v>
      </c>
      <c r="I56" s="32"/>
      <c r="J56" s="52">
        <f t="shared" si="21"/>
        <v>0</v>
      </c>
      <c r="K56" s="19">
        <f t="shared" si="22"/>
        <v>0</v>
      </c>
      <c r="L56" s="21">
        <f t="shared" si="23"/>
        <v>0</v>
      </c>
      <c r="M56" s="20"/>
      <c r="N56" s="19"/>
      <c r="O56" s="19"/>
      <c r="P56" s="52">
        <f t="shared" si="24"/>
        <v>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44" t="s">
        <v>59</v>
      </c>
      <c r="B57" s="42">
        <v>350.0</v>
      </c>
      <c r="C57" s="48">
        <v>3.0</v>
      </c>
      <c r="D57" s="43">
        <f t="shared" si="19"/>
        <v>1050</v>
      </c>
      <c r="E57" s="20">
        <v>300.0</v>
      </c>
      <c r="F57" s="43"/>
      <c r="G57" s="43">
        <f t="shared" si="20"/>
        <v>0</v>
      </c>
      <c r="H57" s="20">
        <v>250.0</v>
      </c>
      <c r="I57" s="32"/>
      <c r="J57" s="52">
        <f t="shared" si="21"/>
        <v>0</v>
      </c>
      <c r="K57" s="19">
        <f t="shared" si="22"/>
        <v>1050</v>
      </c>
      <c r="L57" s="21">
        <f t="shared" si="23"/>
        <v>3</v>
      </c>
      <c r="M57" s="20"/>
      <c r="N57" s="19"/>
      <c r="O57" s="19"/>
      <c r="P57" s="52">
        <f t="shared" si="24"/>
        <v>1050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67" t="s">
        <v>109</v>
      </c>
      <c r="B58" s="42">
        <v>250.0</v>
      </c>
      <c r="C58" s="48"/>
      <c r="D58" s="43">
        <f t="shared" si="19"/>
        <v>0</v>
      </c>
      <c r="E58" s="51">
        <v>200.0</v>
      </c>
      <c r="F58" s="43"/>
      <c r="G58" s="43">
        <f t="shared" si="20"/>
        <v>0</v>
      </c>
      <c r="H58" s="51">
        <v>180.0</v>
      </c>
      <c r="I58" s="32"/>
      <c r="J58" s="52">
        <f t="shared" si="21"/>
        <v>0</v>
      </c>
      <c r="K58" s="19">
        <f t="shared" si="22"/>
        <v>0</v>
      </c>
      <c r="L58" s="21">
        <f t="shared" si="23"/>
        <v>0</v>
      </c>
      <c r="M58" s="51"/>
      <c r="N58" s="19"/>
      <c r="O58" s="19"/>
      <c r="P58" s="32"/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44" t="s">
        <v>60</v>
      </c>
      <c r="B59" s="42">
        <v>250.0</v>
      </c>
      <c r="C59" s="48"/>
      <c r="D59" s="43">
        <f t="shared" si="19"/>
        <v>0</v>
      </c>
      <c r="E59" s="51">
        <v>200.0</v>
      </c>
      <c r="F59" s="43"/>
      <c r="G59" s="43">
        <f t="shared" si="20"/>
        <v>0</v>
      </c>
      <c r="H59" s="51">
        <v>180.0</v>
      </c>
      <c r="I59" s="32"/>
      <c r="J59" s="52">
        <f t="shared" si="21"/>
        <v>0</v>
      </c>
      <c r="K59" s="19">
        <f t="shared" si="22"/>
        <v>0</v>
      </c>
      <c r="L59" s="21">
        <f t="shared" si="23"/>
        <v>0</v>
      </c>
      <c r="M59" s="51"/>
      <c r="N59" s="19"/>
      <c r="O59" s="19"/>
      <c r="P59" s="32"/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15.75" customHeight="1">
      <c r="A60" s="44" t="s">
        <v>61</v>
      </c>
      <c r="B60" s="69"/>
      <c r="C60" s="70" t="s">
        <v>26</v>
      </c>
      <c r="D60" s="70">
        <f>SUM(D39:D59)</f>
        <v>5620</v>
      </c>
      <c r="E60" s="70"/>
      <c r="F60" s="70" t="s">
        <v>26</v>
      </c>
      <c r="G60" s="70">
        <f>SUM(G39:G59)</f>
        <v>0</v>
      </c>
      <c r="H60" s="71"/>
      <c r="I60" s="71" t="s">
        <v>26</v>
      </c>
      <c r="J60" s="70">
        <f>SUM(J39:J59)</f>
        <v>0</v>
      </c>
      <c r="K60" s="123">
        <f t="shared" si="22"/>
        <v>5620</v>
      </c>
      <c r="L60" s="123"/>
      <c r="M60" s="71" t="s">
        <v>26</v>
      </c>
      <c r="N60" s="70"/>
      <c r="O60" s="70"/>
      <c r="P60" s="70">
        <f>SUM(P39:P59)</f>
        <v>4478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6.25" customHeight="1">
      <c r="A61" s="72" t="s">
        <v>62</v>
      </c>
      <c r="B61" s="8" t="s">
        <v>2</v>
      </c>
      <c r="C61" s="37" t="s">
        <v>3</v>
      </c>
      <c r="D61" s="38" t="s">
        <v>4</v>
      </c>
      <c r="E61" s="39" t="s">
        <v>5</v>
      </c>
      <c r="F61" s="37" t="s">
        <v>3</v>
      </c>
      <c r="G61" s="37" t="s">
        <v>4</v>
      </c>
      <c r="H61" s="40" t="s">
        <v>6</v>
      </c>
      <c r="I61" s="41" t="s">
        <v>3</v>
      </c>
      <c r="J61" s="41" t="s">
        <v>7</v>
      </c>
      <c r="K61" s="116" t="s">
        <v>96</v>
      </c>
      <c r="L61" s="12" t="s">
        <v>8</v>
      </c>
      <c r="M61" s="8" t="s">
        <v>9</v>
      </c>
      <c r="N61" s="10" t="s">
        <v>10</v>
      </c>
      <c r="O61" s="10" t="s">
        <v>11</v>
      </c>
      <c r="P61" s="41" t="s">
        <v>12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44" t="s">
        <v>63</v>
      </c>
      <c r="B62" s="42">
        <v>320.0</v>
      </c>
      <c r="C62" s="48">
        <v>3.0</v>
      </c>
      <c r="D62" s="32">
        <f t="shared" ref="D62:D72" si="25">B62*C62</f>
        <v>960</v>
      </c>
      <c r="E62" s="20">
        <v>300.0</v>
      </c>
      <c r="F62" s="43"/>
      <c r="G62" s="32">
        <f t="shared" ref="G62:G72" si="26">E62*F62</f>
        <v>0</v>
      </c>
      <c r="H62" s="20">
        <v>300.0</v>
      </c>
      <c r="I62" s="32"/>
      <c r="J62" s="32">
        <f t="shared" ref="J62:J72" si="27">H62*I62</f>
        <v>0</v>
      </c>
      <c r="K62" s="19">
        <f t="shared" ref="K62:K73" si="28">D62+G62+J62</f>
        <v>960</v>
      </c>
      <c r="L62" s="21">
        <f t="shared" ref="L62:L72" si="29">C62+F62+I62</f>
        <v>3</v>
      </c>
      <c r="M62" s="20">
        <v>240.0</v>
      </c>
      <c r="N62" s="32">
        <v>28.8</v>
      </c>
      <c r="O62" s="32">
        <v>24.0</v>
      </c>
      <c r="P62" s="32">
        <f t="shared" ref="P62:P72" si="30">((B62-M62)*C62)+((E62-M62)*F62)+((H62-M62)*I62)</f>
        <v>240</v>
      </c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44" t="s">
        <v>64</v>
      </c>
      <c r="B63" s="17">
        <v>80.0</v>
      </c>
      <c r="C63" s="26">
        <v>2.0</v>
      </c>
      <c r="D63" s="19">
        <f t="shared" si="25"/>
        <v>160</v>
      </c>
      <c r="E63" s="20">
        <v>70.0</v>
      </c>
      <c r="F63" s="18"/>
      <c r="G63" s="19">
        <f t="shared" si="26"/>
        <v>0</v>
      </c>
      <c r="H63" s="20">
        <v>60.0</v>
      </c>
      <c r="I63" s="32"/>
      <c r="J63" s="32">
        <f t="shared" si="27"/>
        <v>0</v>
      </c>
      <c r="K63" s="19">
        <f t="shared" si="28"/>
        <v>160</v>
      </c>
      <c r="L63" s="21">
        <f t="shared" si="29"/>
        <v>2</v>
      </c>
      <c r="M63" s="20">
        <v>60.0</v>
      </c>
      <c r="N63" s="32"/>
      <c r="O63" s="32"/>
      <c r="P63" s="32">
        <f t="shared" si="30"/>
        <v>40</v>
      </c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20.25" customHeight="1">
      <c r="A64" s="44" t="s">
        <v>64</v>
      </c>
      <c r="B64" s="17">
        <v>130.0</v>
      </c>
      <c r="C64" s="18"/>
      <c r="D64" s="19">
        <f t="shared" si="25"/>
        <v>0</v>
      </c>
      <c r="E64" s="20">
        <v>120.0</v>
      </c>
      <c r="F64" s="18"/>
      <c r="G64" s="19">
        <f t="shared" si="26"/>
        <v>0</v>
      </c>
      <c r="H64" s="20">
        <v>110.0</v>
      </c>
      <c r="I64" s="32"/>
      <c r="J64" s="32">
        <f t="shared" si="27"/>
        <v>0</v>
      </c>
      <c r="K64" s="19">
        <f t="shared" si="28"/>
        <v>0</v>
      </c>
      <c r="L64" s="21">
        <f t="shared" si="29"/>
        <v>0</v>
      </c>
      <c r="M64" s="20">
        <v>100.0</v>
      </c>
      <c r="N64" s="32"/>
      <c r="O64" s="32"/>
      <c r="P64" s="32">
        <f t="shared" si="30"/>
        <v>0</v>
      </c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20.25" customHeight="1">
      <c r="A65" s="44" t="s">
        <v>65</v>
      </c>
      <c r="B65" s="17">
        <v>430.0</v>
      </c>
      <c r="C65" s="18"/>
      <c r="D65" s="21">
        <f t="shared" si="25"/>
        <v>0</v>
      </c>
      <c r="E65" s="20">
        <v>430.0</v>
      </c>
      <c r="F65" s="18"/>
      <c r="G65" s="19">
        <f t="shared" si="26"/>
        <v>0</v>
      </c>
      <c r="H65" s="20">
        <v>430.0</v>
      </c>
      <c r="I65" s="32"/>
      <c r="J65" s="32">
        <f t="shared" si="27"/>
        <v>0</v>
      </c>
      <c r="K65" s="19">
        <f t="shared" si="28"/>
        <v>0</v>
      </c>
      <c r="L65" s="21">
        <f t="shared" si="29"/>
        <v>0</v>
      </c>
      <c r="M65" s="20">
        <v>350.0</v>
      </c>
      <c r="N65" s="32">
        <v>42.0</v>
      </c>
      <c r="O65" s="32">
        <v>35.0</v>
      </c>
      <c r="P65" s="32">
        <f t="shared" si="30"/>
        <v>0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0.25" customHeight="1">
      <c r="A66" s="44" t="s">
        <v>66</v>
      </c>
      <c r="B66" s="17">
        <v>170.0</v>
      </c>
      <c r="C66" s="18"/>
      <c r="D66" s="19">
        <f t="shared" si="25"/>
        <v>0</v>
      </c>
      <c r="E66" s="20">
        <v>160.0</v>
      </c>
      <c r="F66" s="18"/>
      <c r="G66" s="19">
        <f t="shared" si="26"/>
        <v>0</v>
      </c>
      <c r="H66" s="20">
        <v>150.0</v>
      </c>
      <c r="I66" s="32"/>
      <c r="J66" s="32">
        <f t="shared" si="27"/>
        <v>0</v>
      </c>
      <c r="K66" s="19">
        <f t="shared" si="28"/>
        <v>0</v>
      </c>
      <c r="L66" s="21">
        <f t="shared" si="29"/>
        <v>0</v>
      </c>
      <c r="M66" s="20">
        <v>125.0</v>
      </c>
      <c r="N66" s="32">
        <v>15.0</v>
      </c>
      <c r="O66" s="32">
        <v>12.5</v>
      </c>
      <c r="P66" s="32">
        <f t="shared" si="30"/>
        <v>0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67</v>
      </c>
      <c r="B67" s="17">
        <v>220.0</v>
      </c>
      <c r="C67" s="18"/>
      <c r="D67" s="19">
        <f t="shared" si="25"/>
        <v>0</v>
      </c>
      <c r="E67" s="20"/>
      <c r="F67" s="18"/>
      <c r="G67" s="19">
        <f t="shared" si="26"/>
        <v>0</v>
      </c>
      <c r="H67" s="20"/>
      <c r="I67" s="32"/>
      <c r="J67" s="32">
        <f t="shared" si="27"/>
        <v>0</v>
      </c>
      <c r="K67" s="19">
        <f t="shared" si="28"/>
        <v>0</v>
      </c>
      <c r="L67" s="21">
        <f t="shared" si="29"/>
        <v>0</v>
      </c>
      <c r="M67" s="20"/>
      <c r="N67" s="32"/>
      <c r="O67" s="32"/>
      <c r="P67" s="32">
        <f t="shared" si="30"/>
        <v>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68</v>
      </c>
      <c r="B68" s="17">
        <v>50.0</v>
      </c>
      <c r="C68" s="18"/>
      <c r="D68" s="19">
        <f t="shared" si="25"/>
        <v>0</v>
      </c>
      <c r="E68" s="20"/>
      <c r="F68" s="18"/>
      <c r="G68" s="19">
        <f t="shared" si="26"/>
        <v>0</v>
      </c>
      <c r="H68" s="20"/>
      <c r="I68" s="32"/>
      <c r="J68" s="32">
        <f t="shared" si="27"/>
        <v>0</v>
      </c>
      <c r="K68" s="19">
        <f t="shared" si="28"/>
        <v>0</v>
      </c>
      <c r="L68" s="21">
        <f t="shared" si="29"/>
        <v>0</v>
      </c>
      <c r="M68" s="20">
        <v>42.0</v>
      </c>
      <c r="N68" s="32"/>
      <c r="O68" s="32"/>
      <c r="P68" s="32">
        <f t="shared" si="30"/>
        <v>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68</v>
      </c>
      <c r="B69" s="17">
        <v>25.0</v>
      </c>
      <c r="C69" s="18"/>
      <c r="D69" s="19">
        <f t="shared" si="25"/>
        <v>0</v>
      </c>
      <c r="E69" s="20"/>
      <c r="F69" s="18"/>
      <c r="G69" s="19">
        <f t="shared" si="26"/>
        <v>0</v>
      </c>
      <c r="H69" s="20"/>
      <c r="I69" s="32"/>
      <c r="J69" s="32">
        <f t="shared" si="27"/>
        <v>0</v>
      </c>
      <c r="K69" s="19">
        <f t="shared" si="28"/>
        <v>0</v>
      </c>
      <c r="L69" s="21">
        <f t="shared" si="29"/>
        <v>0</v>
      </c>
      <c r="M69" s="20">
        <v>20.0</v>
      </c>
      <c r="N69" s="32"/>
      <c r="O69" s="32"/>
      <c r="P69" s="32">
        <f t="shared" si="30"/>
        <v>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69</v>
      </c>
      <c r="B70" s="17">
        <v>115.0</v>
      </c>
      <c r="C70" s="26">
        <v>2.0</v>
      </c>
      <c r="D70" s="19">
        <f t="shared" si="25"/>
        <v>230</v>
      </c>
      <c r="E70" s="20">
        <v>110.0</v>
      </c>
      <c r="F70" s="18"/>
      <c r="G70" s="19">
        <f t="shared" si="26"/>
        <v>0</v>
      </c>
      <c r="H70" s="20">
        <v>105.0</v>
      </c>
      <c r="I70" s="32"/>
      <c r="J70" s="32">
        <f t="shared" si="27"/>
        <v>0</v>
      </c>
      <c r="K70" s="19">
        <f t="shared" si="28"/>
        <v>230</v>
      </c>
      <c r="L70" s="21">
        <f t="shared" si="29"/>
        <v>2</v>
      </c>
      <c r="M70" s="20">
        <v>85.0</v>
      </c>
      <c r="N70" s="32"/>
      <c r="O70" s="32"/>
      <c r="P70" s="32">
        <f t="shared" si="30"/>
        <v>60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69</v>
      </c>
      <c r="B71" s="17">
        <v>20.0</v>
      </c>
      <c r="C71" s="18"/>
      <c r="D71" s="19">
        <f t="shared" si="25"/>
        <v>0</v>
      </c>
      <c r="E71" s="20">
        <v>20.0</v>
      </c>
      <c r="F71" s="18"/>
      <c r="G71" s="19">
        <f t="shared" si="26"/>
        <v>0</v>
      </c>
      <c r="H71" s="20">
        <v>20.0</v>
      </c>
      <c r="I71" s="32"/>
      <c r="J71" s="32">
        <f t="shared" si="27"/>
        <v>0</v>
      </c>
      <c r="K71" s="19">
        <f t="shared" si="28"/>
        <v>0</v>
      </c>
      <c r="L71" s="21">
        <f t="shared" si="29"/>
        <v>0</v>
      </c>
      <c r="M71" s="20">
        <v>15.0</v>
      </c>
      <c r="N71" s="32"/>
      <c r="O71" s="32"/>
      <c r="P71" s="32">
        <f t="shared" si="30"/>
        <v>0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70</v>
      </c>
      <c r="B72" s="42">
        <v>230.0</v>
      </c>
      <c r="C72" s="43"/>
      <c r="D72" s="32">
        <f t="shared" si="25"/>
        <v>0</v>
      </c>
      <c r="E72" s="51"/>
      <c r="F72" s="43"/>
      <c r="G72" s="32">
        <f t="shared" si="26"/>
        <v>0</v>
      </c>
      <c r="H72" s="51"/>
      <c r="I72" s="32"/>
      <c r="J72" s="32">
        <f t="shared" si="27"/>
        <v>0</v>
      </c>
      <c r="K72" s="19">
        <f t="shared" si="28"/>
        <v>0</v>
      </c>
      <c r="L72" s="21">
        <f t="shared" si="29"/>
        <v>0</v>
      </c>
      <c r="M72" s="73"/>
      <c r="N72" s="32"/>
      <c r="O72" s="32"/>
      <c r="P72" s="32">
        <f t="shared" si="30"/>
        <v>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1.75" customHeight="1">
      <c r="A73" s="74"/>
      <c r="B73" s="75"/>
      <c r="C73" s="70" t="s">
        <v>26</v>
      </c>
      <c r="D73" s="70">
        <f>SUM(D62:D72)</f>
        <v>1350</v>
      </c>
      <c r="E73" s="70"/>
      <c r="F73" s="70" t="s">
        <v>26</v>
      </c>
      <c r="G73" s="70">
        <f>SUM(G62:G72)</f>
        <v>0</v>
      </c>
      <c r="H73" s="71"/>
      <c r="I73" s="71" t="s">
        <v>26</v>
      </c>
      <c r="J73" s="70">
        <f>SUM(J62:J72)</f>
        <v>0</v>
      </c>
      <c r="K73" s="123">
        <f t="shared" si="28"/>
        <v>1350</v>
      </c>
      <c r="L73" s="123"/>
      <c r="M73" s="71" t="s">
        <v>26</v>
      </c>
      <c r="N73" s="70"/>
      <c r="O73" s="70"/>
      <c r="P73" s="70">
        <f>SUM(P62:P72)</f>
        <v>340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4.0" customHeight="1">
      <c r="A74" s="76" t="s">
        <v>71</v>
      </c>
      <c r="B74" s="8" t="s">
        <v>2</v>
      </c>
      <c r="C74" s="9" t="s">
        <v>3</v>
      </c>
      <c r="D74" s="10" t="s">
        <v>4</v>
      </c>
      <c r="E74" s="8" t="s">
        <v>5</v>
      </c>
      <c r="F74" s="9" t="s">
        <v>3</v>
      </c>
      <c r="G74" s="9" t="s">
        <v>4</v>
      </c>
      <c r="H74" s="46" t="s">
        <v>6</v>
      </c>
      <c r="I74" s="11" t="s">
        <v>3</v>
      </c>
      <c r="J74" s="11" t="s">
        <v>7</v>
      </c>
      <c r="K74" s="116" t="s">
        <v>96</v>
      </c>
      <c r="L74" s="12" t="s">
        <v>8</v>
      </c>
      <c r="M74" s="8" t="s">
        <v>9</v>
      </c>
      <c r="N74" s="10" t="s">
        <v>10</v>
      </c>
      <c r="O74" s="10" t="s">
        <v>11</v>
      </c>
      <c r="P74" s="9" t="s">
        <v>12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77" t="s">
        <v>72</v>
      </c>
      <c r="B75" s="42">
        <v>475.0</v>
      </c>
      <c r="C75" s="43"/>
      <c r="D75" s="32">
        <f t="shared" ref="D75:D78" si="31">B75*C75</f>
        <v>0</v>
      </c>
      <c r="E75" s="20">
        <v>450.0</v>
      </c>
      <c r="F75" s="43"/>
      <c r="G75" s="32">
        <f t="shared" ref="G75:G78" si="32">E75*F75</f>
        <v>0</v>
      </c>
      <c r="H75" s="20">
        <v>430.0</v>
      </c>
      <c r="I75" s="32"/>
      <c r="J75" s="32">
        <f t="shared" ref="J75:J78" si="33">H75*I75</f>
        <v>0</v>
      </c>
      <c r="K75" s="19">
        <f t="shared" ref="K75:K79" si="34">D75+G75+J75</f>
        <v>0</v>
      </c>
      <c r="L75" s="21">
        <f t="shared" ref="L75:L78" si="35">C75+F75+I75</f>
        <v>0</v>
      </c>
      <c r="M75" s="20">
        <v>350.0</v>
      </c>
      <c r="N75" s="19">
        <v>42.0</v>
      </c>
      <c r="O75" s="19">
        <v>35.0</v>
      </c>
      <c r="P75" s="19">
        <f t="shared" ref="P75:P78" si="36">((B75-M75)*C75)+((E75-M75)*F75)+((H75-M75)*I75)</f>
        <v>0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49" t="s">
        <v>73</v>
      </c>
      <c r="B76" s="17">
        <v>800.0</v>
      </c>
      <c r="C76" s="26">
        <v>1.0</v>
      </c>
      <c r="D76" s="19">
        <f t="shared" si="31"/>
        <v>800</v>
      </c>
      <c r="E76" s="20">
        <v>750.0</v>
      </c>
      <c r="F76" s="26"/>
      <c r="G76" s="19">
        <f t="shared" si="32"/>
        <v>0</v>
      </c>
      <c r="H76" s="20">
        <v>700.0</v>
      </c>
      <c r="I76" s="19"/>
      <c r="J76" s="19">
        <f t="shared" si="33"/>
        <v>0</v>
      </c>
      <c r="K76" s="19">
        <f t="shared" si="34"/>
        <v>800</v>
      </c>
      <c r="L76" s="21">
        <f t="shared" si="35"/>
        <v>1</v>
      </c>
      <c r="M76" s="20">
        <v>550.0</v>
      </c>
      <c r="N76" s="19">
        <v>66.0</v>
      </c>
      <c r="O76" s="19">
        <v>55.0</v>
      </c>
      <c r="P76" s="19">
        <f t="shared" si="36"/>
        <v>250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0.25" customHeight="1">
      <c r="A77" s="22" t="s">
        <v>74</v>
      </c>
      <c r="B77" s="17">
        <v>375.0</v>
      </c>
      <c r="C77" s="18"/>
      <c r="D77" s="19">
        <f t="shared" si="31"/>
        <v>0</v>
      </c>
      <c r="E77" s="20">
        <v>350.0</v>
      </c>
      <c r="F77" s="18"/>
      <c r="G77" s="19">
        <f t="shared" si="32"/>
        <v>0</v>
      </c>
      <c r="H77" s="20">
        <v>325.0</v>
      </c>
      <c r="I77" s="19"/>
      <c r="J77" s="19">
        <f t="shared" si="33"/>
        <v>0</v>
      </c>
      <c r="K77" s="19">
        <f t="shared" si="34"/>
        <v>0</v>
      </c>
      <c r="L77" s="21">
        <f t="shared" si="35"/>
        <v>0</v>
      </c>
      <c r="M77" s="20">
        <v>250.0</v>
      </c>
      <c r="N77" s="19">
        <v>30.0</v>
      </c>
      <c r="O77" s="19">
        <v>25.0</v>
      </c>
      <c r="P77" s="19">
        <f t="shared" si="36"/>
        <v>0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0.25" customHeight="1">
      <c r="A78" s="22" t="s">
        <v>75</v>
      </c>
      <c r="B78" s="17">
        <v>950.0</v>
      </c>
      <c r="C78" s="18"/>
      <c r="D78" s="19">
        <f t="shared" si="31"/>
        <v>0</v>
      </c>
      <c r="E78" s="20">
        <v>900.0</v>
      </c>
      <c r="F78" s="18"/>
      <c r="G78" s="19">
        <f t="shared" si="32"/>
        <v>0</v>
      </c>
      <c r="H78" s="20">
        <v>800.0</v>
      </c>
      <c r="I78" s="19"/>
      <c r="J78" s="19">
        <f t="shared" si="33"/>
        <v>0</v>
      </c>
      <c r="K78" s="19">
        <f t="shared" si="34"/>
        <v>0</v>
      </c>
      <c r="L78" s="21">
        <f t="shared" si="35"/>
        <v>0</v>
      </c>
      <c r="M78" s="20">
        <v>750.0</v>
      </c>
      <c r="N78" s="19">
        <v>90.0</v>
      </c>
      <c r="O78" s="19">
        <v>75.0</v>
      </c>
      <c r="P78" s="19">
        <f t="shared" si="36"/>
        <v>0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0.25" customHeight="1">
      <c r="A79" s="44"/>
      <c r="B79" s="78"/>
      <c r="C79" s="70" t="s">
        <v>26</v>
      </c>
      <c r="D79" s="70">
        <f>SUM(D75:D78)</f>
        <v>800</v>
      </c>
      <c r="E79" s="70"/>
      <c r="F79" s="70" t="s">
        <v>26</v>
      </c>
      <c r="G79" s="70">
        <f>SUM(G75:G78)</f>
        <v>0</v>
      </c>
      <c r="H79" s="71"/>
      <c r="I79" s="71" t="s">
        <v>26</v>
      </c>
      <c r="J79" s="70">
        <f>SUM(J75:J78)</f>
        <v>0</v>
      </c>
      <c r="K79" s="123">
        <f t="shared" si="34"/>
        <v>800</v>
      </c>
      <c r="L79" s="123"/>
      <c r="M79" s="71" t="s">
        <v>26</v>
      </c>
      <c r="N79" s="70"/>
      <c r="O79" s="70"/>
      <c r="P79" s="70">
        <f>SUM(P75:P78)</f>
        <v>250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7.0" customHeight="1">
      <c r="A80" s="124" t="s">
        <v>98</v>
      </c>
      <c r="B80" s="8" t="s">
        <v>2</v>
      </c>
      <c r="C80" s="9" t="s">
        <v>3</v>
      </c>
      <c r="D80" s="10" t="s">
        <v>4</v>
      </c>
      <c r="E80" s="8" t="s">
        <v>5</v>
      </c>
      <c r="F80" s="9" t="s">
        <v>3</v>
      </c>
      <c r="G80" s="9" t="s">
        <v>4</v>
      </c>
      <c r="H80" s="46" t="s">
        <v>6</v>
      </c>
      <c r="I80" s="11" t="s">
        <v>3</v>
      </c>
      <c r="J80" s="11" t="s">
        <v>7</v>
      </c>
      <c r="K80" s="116" t="s">
        <v>96</v>
      </c>
      <c r="L80" s="12" t="s">
        <v>8</v>
      </c>
      <c r="M80" s="8" t="s">
        <v>9</v>
      </c>
      <c r="N80" s="10" t="s">
        <v>10</v>
      </c>
      <c r="O80" s="10" t="s">
        <v>11</v>
      </c>
      <c r="P80" s="9" t="s">
        <v>12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125" t="s">
        <v>99</v>
      </c>
      <c r="B81" s="126">
        <v>100.0</v>
      </c>
      <c r="C81" s="26">
        <v>5.0</v>
      </c>
      <c r="D81" s="19">
        <f t="shared" ref="D81:D91" si="37">B81*C81</f>
        <v>500</v>
      </c>
      <c r="E81" s="127"/>
      <c r="F81" s="18"/>
      <c r="G81" s="19"/>
      <c r="H81" s="127"/>
      <c r="I81" s="19"/>
      <c r="J81" s="19"/>
      <c r="K81" s="19">
        <f t="shared" ref="K81:K92" si="38">D81+G81+J81</f>
        <v>500</v>
      </c>
      <c r="L81" s="21">
        <f t="shared" ref="L81:L91" si="39">C81+F81+I81</f>
        <v>5</v>
      </c>
      <c r="M81" s="128">
        <v>90.0</v>
      </c>
      <c r="N81" s="19"/>
      <c r="O81" s="19"/>
      <c r="P81" s="19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129" t="s">
        <v>100</v>
      </c>
      <c r="B82" s="130">
        <v>800.0</v>
      </c>
      <c r="C82" s="26"/>
      <c r="D82" s="19">
        <f t="shared" si="37"/>
        <v>0</v>
      </c>
      <c r="E82" s="127"/>
      <c r="F82" s="18"/>
      <c r="G82" s="19"/>
      <c r="H82" s="127"/>
      <c r="I82" s="19"/>
      <c r="J82" s="19"/>
      <c r="K82" s="19">
        <f t="shared" si="38"/>
        <v>0</v>
      </c>
      <c r="L82" s="21">
        <f t="shared" si="39"/>
        <v>0</v>
      </c>
      <c r="M82" s="128">
        <v>700.0</v>
      </c>
      <c r="N82" s="19"/>
      <c r="O82" s="19"/>
      <c r="P82" s="19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131" t="s">
        <v>101</v>
      </c>
      <c r="B83" s="130">
        <v>1750.0</v>
      </c>
      <c r="C83" s="18"/>
      <c r="D83" s="19">
        <f t="shared" si="37"/>
        <v>0</v>
      </c>
      <c r="E83" s="127"/>
      <c r="F83" s="18"/>
      <c r="G83" s="19"/>
      <c r="H83" s="127"/>
      <c r="I83" s="19"/>
      <c r="J83" s="19"/>
      <c r="K83" s="19">
        <f t="shared" si="38"/>
        <v>0</v>
      </c>
      <c r="L83" s="21">
        <f t="shared" si="39"/>
        <v>0</v>
      </c>
      <c r="M83" s="128">
        <v>1500.0</v>
      </c>
      <c r="N83" s="19"/>
      <c r="O83" s="19"/>
      <c r="P83" s="19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0.25" customHeight="1">
      <c r="A84" s="131" t="s">
        <v>46</v>
      </c>
      <c r="B84" s="130">
        <v>100.0</v>
      </c>
      <c r="C84" s="18"/>
      <c r="D84" s="19">
        <f t="shared" si="37"/>
        <v>0</v>
      </c>
      <c r="E84" s="127"/>
      <c r="F84" s="18"/>
      <c r="G84" s="19"/>
      <c r="H84" s="127"/>
      <c r="I84" s="19"/>
      <c r="J84" s="19"/>
      <c r="K84" s="19">
        <f t="shared" si="38"/>
        <v>0</v>
      </c>
      <c r="L84" s="21">
        <f t="shared" si="39"/>
        <v>0</v>
      </c>
      <c r="M84" s="128">
        <v>90.0</v>
      </c>
      <c r="N84" s="19"/>
      <c r="O84" s="19"/>
      <c r="P84" s="19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131" t="s">
        <v>48</v>
      </c>
      <c r="B85" s="130">
        <v>250.0</v>
      </c>
      <c r="C85" s="26">
        <v>3.0</v>
      </c>
      <c r="D85" s="19">
        <f t="shared" si="37"/>
        <v>750</v>
      </c>
      <c r="E85" s="127"/>
      <c r="F85" s="18"/>
      <c r="G85" s="19"/>
      <c r="H85" s="127"/>
      <c r="I85" s="19"/>
      <c r="J85" s="19"/>
      <c r="K85" s="19">
        <f t="shared" si="38"/>
        <v>750</v>
      </c>
      <c r="L85" s="21">
        <f t="shared" si="39"/>
        <v>3</v>
      </c>
      <c r="M85" s="128">
        <v>200.0</v>
      </c>
      <c r="N85" s="19"/>
      <c r="O85" s="19"/>
      <c r="P85" s="19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131" t="s">
        <v>102</v>
      </c>
      <c r="B86" s="130">
        <v>100.0</v>
      </c>
      <c r="C86" s="18"/>
      <c r="D86" s="19">
        <f t="shared" si="37"/>
        <v>0</v>
      </c>
      <c r="E86" s="127"/>
      <c r="F86" s="18"/>
      <c r="G86" s="19"/>
      <c r="H86" s="127"/>
      <c r="I86" s="19"/>
      <c r="J86" s="19"/>
      <c r="K86" s="19">
        <f t="shared" si="38"/>
        <v>0</v>
      </c>
      <c r="L86" s="21">
        <f t="shared" si="39"/>
        <v>0</v>
      </c>
      <c r="M86" s="128">
        <v>90.0</v>
      </c>
      <c r="N86" s="19"/>
      <c r="O86" s="19"/>
      <c r="P86" s="1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31" t="s">
        <v>103</v>
      </c>
      <c r="B87" s="130">
        <v>1500.0</v>
      </c>
      <c r="C87" s="18"/>
      <c r="D87" s="19">
        <f t="shared" si="37"/>
        <v>0</v>
      </c>
      <c r="E87" s="127"/>
      <c r="F87" s="18"/>
      <c r="G87" s="19"/>
      <c r="H87" s="127"/>
      <c r="I87" s="19"/>
      <c r="J87" s="19"/>
      <c r="K87" s="19">
        <f t="shared" si="38"/>
        <v>0</v>
      </c>
      <c r="L87" s="21">
        <f t="shared" si="39"/>
        <v>0</v>
      </c>
      <c r="M87" s="128">
        <v>1300.0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31" t="s">
        <v>104</v>
      </c>
      <c r="B88" s="130">
        <v>400.0</v>
      </c>
      <c r="C88" s="18"/>
      <c r="D88" s="19">
        <f t="shared" si="37"/>
        <v>0</v>
      </c>
      <c r="E88" s="127"/>
      <c r="F88" s="18"/>
      <c r="G88" s="19"/>
      <c r="H88" s="127"/>
      <c r="I88" s="19"/>
      <c r="J88" s="19"/>
      <c r="K88" s="19">
        <f t="shared" si="38"/>
        <v>0</v>
      </c>
      <c r="L88" s="21">
        <f t="shared" si="39"/>
        <v>0</v>
      </c>
      <c r="M88" s="128">
        <v>350.0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105</v>
      </c>
      <c r="B89" s="130">
        <v>700.0</v>
      </c>
      <c r="C89" s="18"/>
      <c r="D89" s="19">
        <f t="shared" si="37"/>
        <v>0</v>
      </c>
      <c r="E89" s="127"/>
      <c r="F89" s="18"/>
      <c r="G89" s="19"/>
      <c r="H89" s="127"/>
      <c r="I89" s="19"/>
      <c r="J89" s="19"/>
      <c r="K89" s="19">
        <f t="shared" si="38"/>
        <v>0</v>
      </c>
      <c r="L89" s="21">
        <f t="shared" si="39"/>
        <v>0</v>
      </c>
      <c r="M89" s="128">
        <v>600.0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106</v>
      </c>
      <c r="B90" s="130">
        <v>150.0</v>
      </c>
      <c r="C90" s="18"/>
      <c r="D90" s="19">
        <f t="shared" si="37"/>
        <v>0</v>
      </c>
      <c r="E90" s="127"/>
      <c r="F90" s="18"/>
      <c r="G90" s="19"/>
      <c r="H90" s="127"/>
      <c r="I90" s="19"/>
      <c r="J90" s="19"/>
      <c r="K90" s="19">
        <f t="shared" si="38"/>
        <v>0</v>
      </c>
      <c r="L90" s="21">
        <f t="shared" si="39"/>
        <v>0</v>
      </c>
      <c r="M90" s="128">
        <v>130.0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107</v>
      </c>
      <c r="B91" s="130">
        <v>2100.0</v>
      </c>
      <c r="C91" s="18"/>
      <c r="D91" s="19">
        <f t="shared" si="37"/>
        <v>0</v>
      </c>
      <c r="E91" s="20"/>
      <c r="F91" s="18"/>
      <c r="G91" s="19"/>
      <c r="H91" s="20"/>
      <c r="I91" s="19"/>
      <c r="J91" s="19"/>
      <c r="K91" s="19">
        <f t="shared" si="38"/>
        <v>0</v>
      </c>
      <c r="L91" s="21">
        <f t="shared" si="39"/>
        <v>0</v>
      </c>
      <c r="M91" s="128">
        <v>1900.0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44"/>
      <c r="B92" s="78"/>
      <c r="C92" s="70" t="s">
        <v>26</v>
      </c>
      <c r="D92" s="70">
        <f>SUM(D81:D91)</f>
        <v>1250</v>
      </c>
      <c r="E92" s="70"/>
      <c r="F92" s="70" t="s">
        <v>26</v>
      </c>
      <c r="G92" s="70">
        <f>SUM(G81:G91)</f>
        <v>0</v>
      </c>
      <c r="H92" s="71"/>
      <c r="I92" s="71" t="s">
        <v>26</v>
      </c>
      <c r="J92" s="70">
        <f>SUM(J81:J91)</f>
        <v>0</v>
      </c>
      <c r="K92" s="123">
        <f t="shared" si="38"/>
        <v>1250</v>
      </c>
      <c r="L92" s="123"/>
      <c r="M92" s="71" t="s">
        <v>26</v>
      </c>
      <c r="N92" s="70"/>
      <c r="O92" s="70"/>
      <c r="P92" s="70">
        <f>SUM(P81:P91)</f>
        <v>0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7.0" customHeight="1">
      <c r="A93" s="79" t="s">
        <v>76</v>
      </c>
      <c r="B93" s="8" t="s">
        <v>2</v>
      </c>
      <c r="C93" s="9" t="s">
        <v>3</v>
      </c>
      <c r="D93" s="10" t="s">
        <v>4</v>
      </c>
      <c r="E93" s="8" t="s">
        <v>5</v>
      </c>
      <c r="F93" s="9" t="s">
        <v>3</v>
      </c>
      <c r="G93" s="9" t="s">
        <v>4</v>
      </c>
      <c r="H93" s="46" t="s">
        <v>6</v>
      </c>
      <c r="I93" s="11" t="s">
        <v>3</v>
      </c>
      <c r="J93" s="11" t="s">
        <v>7</v>
      </c>
      <c r="K93" s="116" t="s">
        <v>96</v>
      </c>
      <c r="L93" s="12" t="s">
        <v>8</v>
      </c>
      <c r="M93" s="8" t="s">
        <v>9</v>
      </c>
      <c r="N93" s="10" t="s">
        <v>10</v>
      </c>
      <c r="O93" s="10" t="s">
        <v>11</v>
      </c>
      <c r="P93" s="9" t="s">
        <v>12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44" t="s">
        <v>77</v>
      </c>
      <c r="B94" s="42">
        <v>45.0</v>
      </c>
      <c r="C94" s="80"/>
      <c r="D94" s="32">
        <f t="shared" ref="D94:D95" si="40">B94*C94</f>
        <v>0</v>
      </c>
      <c r="E94" s="20">
        <v>40.0</v>
      </c>
      <c r="F94" s="80"/>
      <c r="G94" s="32">
        <f t="shared" ref="G94:G95" si="41">E94*F94</f>
        <v>0</v>
      </c>
      <c r="H94" s="20">
        <v>25.0</v>
      </c>
      <c r="I94" s="81"/>
      <c r="J94" s="32">
        <f t="shared" ref="J94:J95" si="42">H94*I94</f>
        <v>0</v>
      </c>
      <c r="K94" s="19">
        <f t="shared" ref="K94:K96" si="43">D94+G94+J94</f>
        <v>0</v>
      </c>
      <c r="L94" s="21">
        <f t="shared" ref="L94:L95" si="44">C94+F94+I94</f>
        <v>0</v>
      </c>
      <c r="M94" s="20">
        <v>17.36</v>
      </c>
      <c r="N94" s="32">
        <v>2.08</v>
      </c>
      <c r="O94" s="32">
        <v>1.74</v>
      </c>
      <c r="P94" s="32">
        <f t="shared" ref="P94:P95" si="45">((B94-M94)*C94)+((E94-M94)*F94)+((H94-M94)*I94)</f>
        <v>0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44" t="s">
        <v>78</v>
      </c>
      <c r="B95" s="42">
        <v>25.0</v>
      </c>
      <c r="C95" s="80"/>
      <c r="D95" s="32">
        <f t="shared" si="40"/>
        <v>0</v>
      </c>
      <c r="E95" s="20">
        <v>15.0</v>
      </c>
      <c r="F95" s="80"/>
      <c r="G95" s="32">
        <f t="shared" si="41"/>
        <v>0</v>
      </c>
      <c r="H95" s="20">
        <v>20.0</v>
      </c>
      <c r="I95" s="81"/>
      <c r="J95" s="32">
        <f t="shared" si="42"/>
        <v>0</v>
      </c>
      <c r="K95" s="19">
        <f t="shared" si="43"/>
        <v>0</v>
      </c>
      <c r="L95" s="21">
        <f t="shared" si="44"/>
        <v>0</v>
      </c>
      <c r="M95" s="20">
        <v>10.08</v>
      </c>
      <c r="N95" s="32">
        <v>1.21</v>
      </c>
      <c r="O95" s="32">
        <v>1.01</v>
      </c>
      <c r="P95" s="32">
        <f t="shared" si="45"/>
        <v>0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44"/>
      <c r="B96" s="78"/>
      <c r="C96" s="70" t="s">
        <v>26</v>
      </c>
      <c r="D96" s="70">
        <f>SUM(D94+D95)</f>
        <v>0</v>
      </c>
      <c r="E96" s="70"/>
      <c r="F96" s="70" t="s">
        <v>26</v>
      </c>
      <c r="G96" s="70">
        <f>SUM(G94+G95)</f>
        <v>0</v>
      </c>
      <c r="H96" s="71"/>
      <c r="I96" s="71" t="s">
        <v>26</v>
      </c>
      <c r="J96" s="70">
        <f>SUM(J94+J95)</f>
        <v>0</v>
      </c>
      <c r="K96" s="123">
        <f t="shared" si="43"/>
        <v>0</v>
      </c>
      <c r="L96" s="123"/>
      <c r="M96" s="71" t="s">
        <v>26</v>
      </c>
      <c r="N96" s="70"/>
      <c r="O96" s="70"/>
      <c r="P96" s="70">
        <f>SUM(P94)</f>
        <v>0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7.0" customHeight="1">
      <c r="A97" s="79" t="s">
        <v>79</v>
      </c>
      <c r="B97" s="8" t="s">
        <v>2</v>
      </c>
      <c r="C97" s="9" t="s">
        <v>3</v>
      </c>
      <c r="D97" s="10" t="s">
        <v>4</v>
      </c>
      <c r="E97" s="8" t="s">
        <v>5</v>
      </c>
      <c r="F97" s="9" t="s">
        <v>3</v>
      </c>
      <c r="G97" s="9" t="s">
        <v>4</v>
      </c>
      <c r="H97" s="46" t="s">
        <v>6</v>
      </c>
      <c r="I97" s="11" t="s">
        <v>3</v>
      </c>
      <c r="J97" s="11" t="s">
        <v>7</v>
      </c>
      <c r="K97" s="116" t="s">
        <v>96</v>
      </c>
      <c r="L97" s="12" t="s">
        <v>8</v>
      </c>
      <c r="M97" s="8" t="s">
        <v>9</v>
      </c>
      <c r="N97" s="10" t="s">
        <v>10</v>
      </c>
      <c r="O97" s="10" t="s">
        <v>11</v>
      </c>
      <c r="P97" s="9" t="s">
        <v>12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0.25" customHeight="1">
      <c r="A98" s="44" t="s">
        <v>80</v>
      </c>
      <c r="B98" s="42">
        <v>550.0</v>
      </c>
      <c r="C98" s="82">
        <v>8.0</v>
      </c>
      <c r="D98" s="32">
        <f>B98*C98</f>
        <v>4400</v>
      </c>
      <c r="E98" s="20"/>
      <c r="F98" s="80"/>
      <c r="G98" s="32">
        <f>E98*F98</f>
        <v>0</v>
      </c>
      <c r="H98" s="20"/>
      <c r="I98" s="81"/>
      <c r="J98" s="32">
        <f>H98*I98</f>
        <v>0</v>
      </c>
      <c r="K98" s="19">
        <f t="shared" ref="K98:K99" si="46">D98+G98+J98</f>
        <v>4400</v>
      </c>
      <c r="L98" s="21">
        <f>C98+F98+I98</f>
        <v>8</v>
      </c>
      <c r="M98" s="20">
        <v>500.0</v>
      </c>
      <c r="N98" s="32"/>
      <c r="O98" s="32"/>
      <c r="P98" s="32">
        <f>((B98-M98)*C98)+((E98-M98)*F98)+((H98-M98)*I98)</f>
        <v>400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0.25" customHeight="1">
      <c r="A99" s="83"/>
      <c r="B99" s="84"/>
      <c r="C99" s="85" t="s">
        <v>81</v>
      </c>
      <c r="D99" s="86">
        <f>D17+D27+D37+D60+D73+D79+D96+D98+D92</f>
        <v>53380</v>
      </c>
      <c r="E99" s="87"/>
      <c r="F99" s="85" t="s">
        <v>81</v>
      </c>
      <c r="G99" s="86">
        <f>G17+G27+G37+G60+G73+G79+G96+G98+G92</f>
        <v>800</v>
      </c>
      <c r="H99" s="87"/>
      <c r="I99" s="85" t="s">
        <v>81</v>
      </c>
      <c r="J99" s="86">
        <f>J17+J27+J37+J60+J73+J79+J96+J98</f>
        <v>350</v>
      </c>
      <c r="K99" s="118">
        <f t="shared" si="46"/>
        <v>54530</v>
      </c>
      <c r="L99" s="119"/>
      <c r="M99" s="85" t="s">
        <v>81</v>
      </c>
      <c r="N99" s="86"/>
      <c r="O99" s="86"/>
      <c r="P99" s="86">
        <f>P17+P27+P37+P60+P73+P79+P96+P98</f>
        <v>18023</v>
      </c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</row>
    <row r="100" ht="20.25" customHeight="1">
      <c r="A100" s="3"/>
      <c r="B100" s="89"/>
      <c r="C100" s="90" t="s">
        <v>82</v>
      </c>
      <c r="E100" s="91">
        <f>K99</f>
        <v>54530</v>
      </c>
      <c r="G100" s="92"/>
      <c r="H100" s="93"/>
      <c r="I100" s="92"/>
      <c r="J100" s="132"/>
      <c r="K100" s="132"/>
      <c r="L100" s="132"/>
      <c r="M100" s="132"/>
      <c r="N100" s="133" t="s">
        <v>83</v>
      </c>
      <c r="P100" s="93">
        <f>P99</f>
        <v>18023</v>
      </c>
      <c r="Q100" s="9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15.75" customHeight="1">
      <c r="B101" s="95" t="s">
        <v>84</v>
      </c>
      <c r="I101" s="95"/>
      <c r="J101" s="95"/>
      <c r="K101" s="92"/>
      <c r="L101" s="92"/>
      <c r="M101" s="95"/>
      <c r="R101" s="3"/>
      <c r="S101" s="3"/>
      <c r="T101" s="3"/>
      <c r="U101" s="2"/>
      <c r="V101" s="2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15.75" customHeight="1">
      <c r="A102" s="96"/>
      <c r="B102" s="97" t="s">
        <v>85</v>
      </c>
      <c r="C102" s="98"/>
      <c r="D102" s="99" t="s">
        <v>86</v>
      </c>
      <c r="E102" s="100"/>
      <c r="F102" s="100"/>
      <c r="G102" s="99" t="s">
        <v>87</v>
      </c>
      <c r="H102" s="98"/>
      <c r="I102" s="101"/>
      <c r="J102" s="101"/>
      <c r="K102" s="92"/>
      <c r="L102" s="92"/>
      <c r="M102" s="99" t="s">
        <v>88</v>
      </c>
      <c r="N102" s="98"/>
      <c r="O102" s="99" t="s">
        <v>87</v>
      </c>
      <c r="P102" s="98"/>
      <c r="Q102" s="101"/>
      <c r="R102" s="3"/>
      <c r="S102" s="3"/>
      <c r="T102" s="3"/>
      <c r="U102" s="2"/>
      <c r="V102" s="2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15.75" customHeight="1">
      <c r="A103" s="102"/>
      <c r="B103" s="103">
        <v>1000.0</v>
      </c>
      <c r="C103" s="98"/>
      <c r="D103" s="104">
        <v>36.0</v>
      </c>
      <c r="E103" s="100"/>
      <c r="F103" s="100"/>
      <c r="G103" s="105">
        <f>D103*B103</f>
        <v>36000</v>
      </c>
      <c r="H103" s="98"/>
      <c r="I103" s="106"/>
      <c r="J103" s="2"/>
      <c r="K103" s="92"/>
      <c r="L103" s="92"/>
      <c r="M103" s="134"/>
      <c r="N103" s="98"/>
      <c r="O103" s="107">
        <v>450.0</v>
      </c>
      <c r="P103" s="98"/>
      <c r="Q103" s="135"/>
      <c r="R103" s="3"/>
      <c r="S103" s="3"/>
      <c r="T103" s="3"/>
      <c r="U103" s="2"/>
      <c r="V103" s="2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15.75" customHeight="1">
      <c r="A104" s="102"/>
      <c r="B104" s="103">
        <v>500.0</v>
      </c>
      <c r="C104" s="98"/>
      <c r="D104" s="104">
        <v>10.0</v>
      </c>
      <c r="E104" s="100"/>
      <c r="F104" s="100"/>
      <c r="G104" s="105">
        <f>B104*D104</f>
        <v>5000</v>
      </c>
      <c r="H104" s="98"/>
      <c r="I104" s="106"/>
      <c r="J104" s="2"/>
      <c r="K104" s="92"/>
      <c r="L104" s="92"/>
      <c r="M104" s="134"/>
      <c r="N104" s="98"/>
      <c r="O104" s="107">
        <v>450.0</v>
      </c>
      <c r="P104" s="98"/>
      <c r="Q104" s="135"/>
      <c r="R104" s="3"/>
      <c r="S104" s="3"/>
      <c r="T104" s="3"/>
      <c r="U104" s="2"/>
      <c r="V104" s="2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A105" s="102"/>
      <c r="B105" s="103">
        <v>200.0</v>
      </c>
      <c r="C105" s="98"/>
      <c r="D105" s="108"/>
      <c r="E105" s="100"/>
      <c r="F105" s="100"/>
      <c r="G105" s="105">
        <f>D105*B105</f>
        <v>0</v>
      </c>
      <c r="H105" s="98"/>
      <c r="I105" s="106"/>
      <c r="J105" s="2"/>
      <c r="K105" s="92"/>
      <c r="L105" s="92"/>
      <c r="M105" s="134"/>
      <c r="N105" s="98"/>
      <c r="O105" s="107">
        <v>430.0</v>
      </c>
      <c r="P105" s="98"/>
      <c r="Q105" s="135"/>
      <c r="R105" s="3"/>
      <c r="S105" s="3"/>
      <c r="T105" s="3"/>
      <c r="U105" s="2"/>
      <c r="V105" s="2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102"/>
      <c r="B106" s="103">
        <v>100.0</v>
      </c>
      <c r="C106" s="98"/>
      <c r="D106" s="104">
        <v>10.0</v>
      </c>
      <c r="E106" s="100"/>
      <c r="F106" s="100"/>
      <c r="G106" s="105">
        <f>B106*D106</f>
        <v>1000</v>
      </c>
      <c r="H106" s="98"/>
      <c r="I106" s="106"/>
      <c r="J106" s="2"/>
      <c r="K106" s="92"/>
      <c r="L106" s="92"/>
      <c r="M106" s="134"/>
      <c r="N106" s="98"/>
      <c r="O106" s="107">
        <v>430.0</v>
      </c>
      <c r="P106" s="98"/>
      <c r="Q106" s="135"/>
      <c r="R106" s="3"/>
      <c r="S106" s="3"/>
      <c r="T106" s="3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102"/>
      <c r="B107" s="103">
        <v>50.0</v>
      </c>
      <c r="C107" s="98"/>
      <c r="D107" s="104">
        <v>7.0</v>
      </c>
      <c r="E107" s="100"/>
      <c r="F107" s="100"/>
      <c r="G107" s="105">
        <f>D107*B107</f>
        <v>350</v>
      </c>
      <c r="H107" s="98"/>
      <c r="I107" s="106"/>
      <c r="J107" s="2"/>
      <c r="K107" s="92"/>
      <c r="L107" s="92"/>
      <c r="M107" s="134"/>
      <c r="N107" s="98"/>
      <c r="O107" s="107">
        <v>600.0</v>
      </c>
      <c r="P107" s="98"/>
      <c r="Q107" s="135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102"/>
      <c r="B108" s="103">
        <v>20.0</v>
      </c>
      <c r="C108" s="98"/>
      <c r="D108" s="104"/>
      <c r="E108" s="100"/>
      <c r="F108" s="100"/>
      <c r="G108" s="105">
        <f>B108*D108</f>
        <v>0</v>
      </c>
      <c r="H108" s="98"/>
      <c r="I108" s="106"/>
      <c r="J108" s="2"/>
      <c r="K108" s="92"/>
      <c r="L108" s="92"/>
      <c r="M108" s="134"/>
      <c r="N108" s="98"/>
      <c r="O108" s="107">
        <v>180.0</v>
      </c>
      <c r="P108" s="98"/>
      <c r="Q108" s="13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96"/>
      <c r="B109" s="97" t="s">
        <v>89</v>
      </c>
      <c r="C109" s="98"/>
      <c r="D109" s="99" t="s">
        <v>86</v>
      </c>
      <c r="E109" s="100"/>
      <c r="F109" s="100"/>
      <c r="G109" s="99" t="s">
        <v>87</v>
      </c>
      <c r="H109" s="98"/>
      <c r="I109" s="109"/>
      <c r="J109" s="92"/>
      <c r="K109" s="92"/>
      <c r="L109" s="92"/>
      <c r="M109" s="134"/>
      <c r="N109" s="98"/>
      <c r="O109" s="107">
        <v>800.0</v>
      </c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20.0</v>
      </c>
      <c r="C110" s="98"/>
      <c r="D110" s="104">
        <v>1.0</v>
      </c>
      <c r="E110" s="100"/>
      <c r="F110" s="100"/>
      <c r="G110" s="105">
        <f>D110*B110</f>
        <v>20</v>
      </c>
      <c r="H110" s="98"/>
      <c r="I110" s="106"/>
      <c r="J110" s="2"/>
      <c r="K110" s="92"/>
      <c r="L110" s="92"/>
      <c r="M110" s="134"/>
      <c r="N110" s="98"/>
      <c r="O110" s="107">
        <v>450.0</v>
      </c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/>
      <c r="C111" s="98"/>
      <c r="D111" s="104"/>
      <c r="E111" s="100"/>
      <c r="F111" s="100"/>
      <c r="G111" s="105"/>
      <c r="H111" s="98"/>
      <c r="I111" s="106"/>
      <c r="J111" s="2"/>
      <c r="K111" s="92"/>
      <c r="L111" s="92"/>
      <c r="M111" s="103"/>
      <c r="N111" s="98"/>
      <c r="O111" s="107">
        <v>450.0</v>
      </c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/>
      <c r="C112" s="98"/>
      <c r="D112" s="104"/>
      <c r="E112" s="100"/>
      <c r="F112" s="100"/>
      <c r="G112" s="105"/>
      <c r="H112" s="98"/>
      <c r="I112" s="106"/>
      <c r="J112" s="2"/>
      <c r="K112" s="92"/>
      <c r="L112" s="92"/>
      <c r="M112" s="103"/>
      <c r="N112" s="98"/>
      <c r="O112" s="107">
        <v>750.0</v>
      </c>
      <c r="P112" s="98"/>
      <c r="Q112" s="135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102"/>
      <c r="B113" s="103"/>
      <c r="C113" s="98"/>
      <c r="D113" s="104"/>
      <c r="E113" s="100"/>
      <c r="F113" s="100"/>
      <c r="G113" s="105"/>
      <c r="H113" s="98"/>
      <c r="I113" s="106"/>
      <c r="J113" s="2"/>
      <c r="K113" s="92"/>
      <c r="L113" s="92"/>
      <c r="M113" s="103"/>
      <c r="N113" s="98"/>
      <c r="O113" s="107">
        <v>550.0</v>
      </c>
      <c r="P113" s="98"/>
      <c r="Q113" s="135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102"/>
      <c r="B114" s="103"/>
      <c r="C114" s="98"/>
      <c r="D114" s="104"/>
      <c r="E114" s="100"/>
      <c r="F114" s="100"/>
      <c r="G114" s="105"/>
      <c r="H114" s="98"/>
      <c r="I114" s="106"/>
      <c r="J114" s="2"/>
      <c r="K114" s="92"/>
      <c r="L114" s="92"/>
      <c r="M114" s="103"/>
      <c r="N114" s="98"/>
      <c r="O114" s="107">
        <v>1900.0</v>
      </c>
      <c r="P114" s="98"/>
      <c r="Q114" s="135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102"/>
      <c r="B115" s="103">
        <v>10.0</v>
      </c>
      <c r="C115" s="98"/>
      <c r="D115" s="104"/>
      <c r="E115" s="100"/>
      <c r="F115" s="100"/>
      <c r="G115" s="105">
        <f>B115*D115</f>
        <v>0</v>
      </c>
      <c r="H115" s="98"/>
      <c r="I115" s="106"/>
      <c r="J115" s="2"/>
      <c r="K115" s="92"/>
      <c r="L115" s="92"/>
      <c r="M115" s="103"/>
      <c r="N115" s="98"/>
      <c r="O115" s="107">
        <v>1650.0</v>
      </c>
      <c r="P115" s="98"/>
      <c r="Q115" s="135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102"/>
      <c r="B116" s="103">
        <v>5.0</v>
      </c>
      <c r="C116" s="98"/>
      <c r="D116" s="104">
        <v>8.0</v>
      </c>
      <c r="E116" s="100"/>
      <c r="F116" s="100"/>
      <c r="G116" s="105">
        <f>D116*B116</f>
        <v>40</v>
      </c>
      <c r="H116" s="98"/>
      <c r="I116" s="106"/>
      <c r="J116" s="2"/>
      <c r="K116" s="92"/>
      <c r="L116" s="92"/>
      <c r="M116" s="103"/>
      <c r="N116" s="98"/>
      <c r="O116" s="107">
        <v>430.0</v>
      </c>
      <c r="P116" s="98"/>
      <c r="Q116" s="92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102"/>
      <c r="B117" s="103"/>
      <c r="C117" s="98"/>
      <c r="D117" s="104"/>
      <c r="E117" s="100"/>
      <c r="F117" s="100"/>
      <c r="G117" s="105"/>
      <c r="H117" s="98"/>
      <c r="I117" s="106"/>
      <c r="J117" s="2"/>
      <c r="K117" s="92"/>
      <c r="L117" s="92"/>
      <c r="M117" s="103"/>
      <c r="N117" s="98"/>
      <c r="O117" s="107">
        <v>550.0</v>
      </c>
      <c r="P117" s="98"/>
      <c r="Q117" s="92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102"/>
      <c r="B118" s="103"/>
      <c r="C118" s="98"/>
      <c r="D118" s="104"/>
      <c r="E118" s="100"/>
      <c r="F118" s="100"/>
      <c r="G118" s="105"/>
      <c r="H118" s="98"/>
      <c r="I118" s="106"/>
      <c r="J118" s="2"/>
      <c r="K118" s="92"/>
      <c r="L118" s="92"/>
      <c r="M118" s="103"/>
      <c r="N118" s="98"/>
      <c r="O118" s="107">
        <v>450.0</v>
      </c>
      <c r="P118" s="98"/>
      <c r="Q118" s="92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3"/>
      <c r="C119" s="98"/>
      <c r="D119" s="104"/>
      <c r="E119" s="100"/>
      <c r="F119" s="100"/>
      <c r="G119" s="105"/>
      <c r="H119" s="98"/>
      <c r="I119" s="106"/>
      <c r="J119" s="2"/>
      <c r="K119" s="92"/>
      <c r="L119" s="92"/>
      <c r="M119" s="103"/>
      <c r="N119" s="98"/>
      <c r="O119" s="107">
        <v>2080.0</v>
      </c>
      <c r="P119" s="98"/>
      <c r="Q119" s="92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3">
        <v>1.0</v>
      </c>
      <c r="C120" s="98"/>
      <c r="D120" s="104"/>
      <c r="E120" s="100"/>
      <c r="F120" s="100"/>
      <c r="G120" s="105">
        <f>B120*D120</f>
        <v>0</v>
      </c>
      <c r="H120" s="98"/>
      <c r="I120" s="106"/>
      <c r="J120" s="2"/>
      <c r="K120" s="92"/>
      <c r="L120" s="92"/>
      <c r="M120" s="103"/>
      <c r="N120" s="98"/>
      <c r="O120" s="107">
        <v>1650.0</v>
      </c>
      <c r="P120" s="98"/>
      <c r="Q120" s="92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20.25" customHeight="1">
      <c r="A121" s="3"/>
      <c r="B121" s="110"/>
      <c r="C121" s="111"/>
      <c r="D121" s="111"/>
      <c r="E121" s="112" t="s">
        <v>90</v>
      </c>
      <c r="F121" s="98"/>
      <c r="G121" s="113">
        <f>SUM(G103:G120)</f>
        <v>42410</v>
      </c>
      <c r="H121" s="98"/>
      <c r="I121" s="111"/>
      <c r="J121" s="111"/>
      <c r="K121" s="92"/>
      <c r="L121" s="92"/>
      <c r="M121" s="111" t="s">
        <v>26</v>
      </c>
      <c r="O121" s="113">
        <f>SUM(O103:O120)</f>
        <v>14250</v>
      </c>
      <c r="P121" s="98"/>
      <c r="Q121" s="136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7.25" customHeight="1">
      <c r="A122" s="3"/>
      <c r="B122" s="110"/>
      <c r="C122" s="111"/>
      <c r="D122" s="111"/>
      <c r="E122" s="112" t="s">
        <v>91</v>
      </c>
      <c r="F122" s="98"/>
      <c r="G122" s="113">
        <f>O121</f>
        <v>14250</v>
      </c>
      <c r="H122" s="98"/>
      <c r="K122" s="92"/>
      <c r="L122" s="92"/>
      <c r="N122" s="3"/>
      <c r="O122" s="3"/>
      <c r="P122" s="3"/>
      <c r="Q122" s="3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20.25" customHeight="1">
      <c r="A123" s="3"/>
      <c r="B123" s="110"/>
      <c r="C123" s="111"/>
      <c r="D123" s="111"/>
      <c r="E123" s="112" t="s">
        <v>92</v>
      </c>
      <c r="F123" s="98"/>
      <c r="G123" s="114">
        <v>2870.0</v>
      </c>
      <c r="H123" s="98"/>
      <c r="K123" s="92"/>
      <c r="L123" s="92"/>
      <c r="N123" s="3"/>
      <c r="O123" s="3"/>
      <c r="P123" s="3"/>
      <c r="Q123" s="3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20.25" customHeight="1">
      <c r="A124" s="3"/>
      <c r="B124" s="110"/>
      <c r="C124" s="111"/>
      <c r="D124" s="111"/>
      <c r="E124" s="112" t="s">
        <v>93</v>
      </c>
      <c r="F124" s="98"/>
      <c r="G124" s="114"/>
      <c r="H124" s="98"/>
      <c r="K124" s="92"/>
      <c r="L124" s="92"/>
      <c r="N124" s="3"/>
      <c r="O124" s="3"/>
      <c r="P124" s="3"/>
      <c r="Q124" s="3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20.25" customHeight="1">
      <c r="A125" s="102"/>
      <c r="B125" s="102"/>
      <c r="C125" s="111"/>
      <c r="D125" s="111"/>
      <c r="E125" s="112" t="s">
        <v>94</v>
      </c>
      <c r="F125" s="98"/>
      <c r="G125" s="114"/>
      <c r="H125" s="98"/>
      <c r="K125" s="92"/>
      <c r="L125" s="92"/>
      <c r="N125" s="3"/>
      <c r="O125" s="3"/>
      <c r="P125" s="3"/>
      <c r="Q125" s="3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20.25" customHeight="1">
      <c r="A126" s="102"/>
      <c r="B126" s="102"/>
      <c r="C126" s="111"/>
      <c r="D126" s="111"/>
      <c r="E126" s="112" t="s">
        <v>95</v>
      </c>
      <c r="F126" s="98"/>
      <c r="G126" s="113">
        <v>0.0</v>
      </c>
      <c r="H126" s="98"/>
      <c r="I126" s="3"/>
      <c r="J126" s="3"/>
      <c r="K126" s="92"/>
      <c r="L126" s="92"/>
      <c r="M126" s="3"/>
      <c r="N126" s="3"/>
      <c r="O126" s="3"/>
      <c r="P126" s="3"/>
      <c r="Q126" s="3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8.75" customHeight="1">
      <c r="A127" s="102"/>
      <c r="B127" s="102"/>
      <c r="C127" s="111"/>
      <c r="D127" s="111"/>
      <c r="E127" s="112" t="s">
        <v>26</v>
      </c>
      <c r="F127" s="98"/>
      <c r="G127" s="113">
        <f>SUM(G121:G126)</f>
        <v>59530</v>
      </c>
      <c r="H127" s="98"/>
      <c r="I127" s="3"/>
      <c r="J127" s="3"/>
      <c r="K127" s="92"/>
      <c r="L127" s="92"/>
      <c r="M127" s="3"/>
      <c r="N127" s="3"/>
      <c r="O127" s="3"/>
      <c r="P127" s="3"/>
      <c r="Q127" s="3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102"/>
      <c r="B128" s="102"/>
      <c r="C128" s="102"/>
      <c r="D128" s="102"/>
      <c r="E128" s="102"/>
      <c r="F128" s="102"/>
      <c r="G128" s="102"/>
      <c r="H128" s="10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102"/>
      <c r="B129" s="102"/>
      <c r="C129" s="102"/>
      <c r="D129" s="102"/>
      <c r="E129" s="102"/>
      <c r="F129" s="102"/>
      <c r="G129" s="102"/>
      <c r="H129" s="10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102"/>
      <c r="B130" s="102"/>
      <c r="C130" s="102"/>
      <c r="D130" s="102"/>
      <c r="E130" s="102"/>
      <c r="F130" s="102"/>
      <c r="G130" s="102"/>
      <c r="H130" s="10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102"/>
      <c r="B131" s="102"/>
      <c r="C131" s="102"/>
      <c r="D131" s="102"/>
      <c r="E131" s="102"/>
      <c r="F131" s="102"/>
      <c r="G131" s="102"/>
      <c r="H131" s="10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3"/>
      <c r="B132" s="2"/>
      <c r="C132" s="2"/>
      <c r="D132" s="2"/>
      <c r="E132" s="2"/>
      <c r="F132" s="2"/>
      <c r="G132" s="2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3"/>
      <c r="B133" s="2"/>
      <c r="C133" s="2"/>
      <c r="D133" s="2"/>
      <c r="E133" s="2"/>
      <c r="F133" s="2"/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5.75" customHeight="1">
      <c r="A134" s="3"/>
      <c r="B134" s="2"/>
      <c r="C134" s="2"/>
      <c r="D134" s="2"/>
      <c r="E134" s="2"/>
      <c r="F134" s="2"/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15.75" customHeight="1">
      <c r="A135" s="3"/>
      <c r="B135" s="2"/>
      <c r="C135" s="2"/>
      <c r="D135" s="2"/>
      <c r="E135" s="2"/>
      <c r="F135" s="2"/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15.75" customHeight="1">
      <c r="A136" s="3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5.75" customHeight="1">
      <c r="A137" s="3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3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3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3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19">
        <f t="shared" ref="S140:S143" si="47">E151*H151</f>
        <v>0</v>
      </c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3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19">
        <f t="shared" si="47"/>
        <v>0</v>
      </c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3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19">
        <f t="shared" si="47"/>
        <v>0</v>
      </c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3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19">
        <f t="shared" si="47"/>
        <v>0</v>
      </c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5.75" customHeight="1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  <row r="1020" ht="15.75" customHeight="1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</row>
    <row r="1021" ht="15.75" customHeight="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</row>
    <row r="1022" ht="15.75" customHeight="1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</row>
    <row r="1023" ht="15.75" customHeight="1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</row>
    <row r="1024" ht="15.75" customHeight="1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</row>
    <row r="1025" ht="15.75" customHeight="1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</row>
    <row r="1026" ht="15.75" customHeight="1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</row>
  </sheetData>
  <mergeCells count="116">
    <mergeCell ref="M108:N108"/>
    <mergeCell ref="M109:N109"/>
    <mergeCell ref="M105:N105"/>
    <mergeCell ref="O105:P105"/>
    <mergeCell ref="M106:N106"/>
    <mergeCell ref="O106:P106"/>
    <mergeCell ref="M107:N107"/>
    <mergeCell ref="O107:P107"/>
    <mergeCell ref="O108:P108"/>
    <mergeCell ref="O109:P109"/>
    <mergeCell ref="C100:D100"/>
    <mergeCell ref="E100:F100"/>
    <mergeCell ref="N100:O100"/>
    <mergeCell ref="B101:H101"/>
    <mergeCell ref="B102:C102"/>
    <mergeCell ref="D102:F102"/>
    <mergeCell ref="G102:H102"/>
    <mergeCell ref="D105:F105"/>
    <mergeCell ref="G105:H105"/>
    <mergeCell ref="M101:Q101"/>
    <mergeCell ref="M102:N102"/>
    <mergeCell ref="O102:P102"/>
    <mergeCell ref="M103:N103"/>
    <mergeCell ref="O103:P103"/>
    <mergeCell ref="M104:N104"/>
    <mergeCell ref="O104:P104"/>
    <mergeCell ref="B103:C103"/>
    <mergeCell ref="D103:F103"/>
    <mergeCell ref="G103:H103"/>
    <mergeCell ref="B104:C104"/>
    <mergeCell ref="D104:F104"/>
    <mergeCell ref="G104:H104"/>
    <mergeCell ref="B105:C105"/>
    <mergeCell ref="D108:F108"/>
    <mergeCell ref="G108:H108"/>
    <mergeCell ref="B106:C106"/>
    <mergeCell ref="D106:F106"/>
    <mergeCell ref="G106:H106"/>
    <mergeCell ref="B107:C107"/>
    <mergeCell ref="D107:F107"/>
    <mergeCell ref="G107:H107"/>
    <mergeCell ref="B108:C108"/>
    <mergeCell ref="D112:F112"/>
    <mergeCell ref="G112:H112"/>
    <mergeCell ref="D118:F118"/>
    <mergeCell ref="G118:H118"/>
    <mergeCell ref="B116:C116"/>
    <mergeCell ref="D116:F116"/>
    <mergeCell ref="G116:H116"/>
    <mergeCell ref="B117:C117"/>
    <mergeCell ref="D117:F117"/>
    <mergeCell ref="G117:H117"/>
    <mergeCell ref="B118:C118"/>
    <mergeCell ref="B119:C119"/>
    <mergeCell ref="D119:F119"/>
    <mergeCell ref="G119:H119"/>
    <mergeCell ref="B120:C120"/>
    <mergeCell ref="D120:F120"/>
    <mergeCell ref="G120:H120"/>
    <mergeCell ref="G121:H121"/>
    <mergeCell ref="E125:F125"/>
    <mergeCell ref="G125:H125"/>
    <mergeCell ref="E126:F126"/>
    <mergeCell ref="G126:H126"/>
    <mergeCell ref="E127:F127"/>
    <mergeCell ref="G127:H127"/>
    <mergeCell ref="E121:F121"/>
    <mergeCell ref="E122:F122"/>
    <mergeCell ref="G122:H122"/>
    <mergeCell ref="E123:F123"/>
    <mergeCell ref="G123:H123"/>
    <mergeCell ref="E124:F124"/>
    <mergeCell ref="G124:H124"/>
    <mergeCell ref="B109:C109"/>
    <mergeCell ref="D109:F109"/>
    <mergeCell ref="G109:H109"/>
    <mergeCell ref="D110:F110"/>
    <mergeCell ref="G110:H110"/>
    <mergeCell ref="M110:N110"/>
    <mergeCell ref="O110:P110"/>
    <mergeCell ref="B110:C110"/>
    <mergeCell ref="B111:C111"/>
    <mergeCell ref="D111:F111"/>
    <mergeCell ref="G111:H111"/>
    <mergeCell ref="M111:N111"/>
    <mergeCell ref="O111:P111"/>
    <mergeCell ref="B112:C112"/>
    <mergeCell ref="D115:F115"/>
    <mergeCell ref="G115:H115"/>
    <mergeCell ref="B113:C113"/>
    <mergeCell ref="D113:F113"/>
    <mergeCell ref="G113:H113"/>
    <mergeCell ref="B114:C114"/>
    <mergeCell ref="D114:F114"/>
    <mergeCell ref="G114:H114"/>
    <mergeCell ref="B115:C115"/>
    <mergeCell ref="M115:N115"/>
    <mergeCell ref="M116:N116"/>
    <mergeCell ref="M117:N117"/>
    <mergeCell ref="M118:N118"/>
    <mergeCell ref="M119:N119"/>
    <mergeCell ref="M120:N120"/>
    <mergeCell ref="M121:N121"/>
    <mergeCell ref="O116:P116"/>
    <mergeCell ref="O117:P117"/>
    <mergeCell ref="O118:P118"/>
    <mergeCell ref="O119:P119"/>
    <mergeCell ref="O120:P120"/>
    <mergeCell ref="O121:P121"/>
    <mergeCell ref="M112:N112"/>
    <mergeCell ref="O112:P112"/>
    <mergeCell ref="M113:N113"/>
    <mergeCell ref="O113:P113"/>
    <mergeCell ref="M114:N114"/>
    <mergeCell ref="O114:P114"/>
    <mergeCell ref="O115:P1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45421.0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18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>
        <v>3.0</v>
      </c>
      <c r="D9" s="19">
        <f t="shared" si="1"/>
        <v>1440</v>
      </c>
      <c r="E9" s="20">
        <v>460.0</v>
      </c>
      <c r="F9" s="19"/>
      <c r="G9" s="19">
        <f t="shared" si="2"/>
        <v>0</v>
      </c>
      <c r="H9" s="20">
        <v>450.0</v>
      </c>
      <c r="I9" s="117">
        <v>1.0</v>
      </c>
      <c r="J9" s="19">
        <f t="shared" si="3"/>
        <v>450</v>
      </c>
      <c r="K9" s="19">
        <f t="shared" si="4"/>
        <v>1890</v>
      </c>
      <c r="L9" s="21">
        <f t="shared" si="5"/>
        <v>4</v>
      </c>
      <c r="M9" s="20">
        <v>360.0</v>
      </c>
      <c r="N9" s="19">
        <v>43.2</v>
      </c>
      <c r="O9" s="19">
        <v>36.0</v>
      </c>
      <c r="P9" s="19">
        <f t="shared" si="6"/>
        <v>450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/>
      <c r="D10" s="19">
        <f t="shared" si="1"/>
        <v>0</v>
      </c>
      <c r="E10" s="20">
        <v>1400.0</v>
      </c>
      <c r="F10" s="19"/>
      <c r="G10" s="19">
        <f t="shared" si="2"/>
        <v>0</v>
      </c>
      <c r="H10" s="20">
        <v>1375.0</v>
      </c>
      <c r="I10" s="19"/>
      <c r="J10" s="19">
        <f t="shared" si="3"/>
        <v>0</v>
      </c>
      <c r="K10" s="19">
        <f t="shared" si="4"/>
        <v>0</v>
      </c>
      <c r="L10" s="21">
        <f t="shared" si="5"/>
        <v>0</v>
      </c>
      <c r="M10" s="20">
        <v>1125.0</v>
      </c>
      <c r="N10" s="19">
        <v>135.0</v>
      </c>
      <c r="O10" s="19">
        <v>112.5</v>
      </c>
      <c r="P10" s="19">
        <f t="shared" si="6"/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>
        <v>1.0</v>
      </c>
      <c r="D12" s="19">
        <f t="shared" si="1"/>
        <v>1440</v>
      </c>
      <c r="E12" s="20">
        <v>1400.0</v>
      </c>
      <c r="F12" s="19"/>
      <c r="G12" s="19">
        <f t="shared" si="2"/>
        <v>0</v>
      </c>
      <c r="H12" s="20">
        <v>1375.0</v>
      </c>
      <c r="I12" s="19"/>
      <c r="J12" s="19">
        <f t="shared" si="3"/>
        <v>0</v>
      </c>
      <c r="K12" s="19">
        <f t="shared" si="4"/>
        <v>1440</v>
      </c>
      <c r="L12" s="21">
        <f t="shared" si="5"/>
        <v>1</v>
      </c>
      <c r="M12" s="20">
        <v>1125.0</v>
      </c>
      <c r="N12" s="19">
        <v>135.0</v>
      </c>
      <c r="O12" s="19">
        <v>112.5</v>
      </c>
      <c r="P12" s="19">
        <f t="shared" si="6"/>
        <v>315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6.0</v>
      </c>
      <c r="D13" s="19">
        <f t="shared" si="1"/>
        <v>2700</v>
      </c>
      <c r="E13" s="20">
        <v>440.0</v>
      </c>
      <c r="F13" s="19"/>
      <c r="G13" s="19">
        <f t="shared" si="2"/>
        <v>0</v>
      </c>
      <c r="H13" s="20">
        <v>425.0</v>
      </c>
      <c r="I13" s="19"/>
      <c r="J13" s="19">
        <f t="shared" si="3"/>
        <v>0</v>
      </c>
      <c r="K13" s="19">
        <f t="shared" si="4"/>
        <v>2700</v>
      </c>
      <c r="L13" s="21">
        <f t="shared" si="5"/>
        <v>6</v>
      </c>
      <c r="M13" s="20">
        <v>360.0</v>
      </c>
      <c r="N13" s="19">
        <v>43.2</v>
      </c>
      <c r="O13" s="19">
        <v>36.0</v>
      </c>
      <c r="P13" s="19">
        <f t="shared" si="6"/>
        <v>540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>
        <v>7.0</v>
      </c>
      <c r="D14" s="19">
        <f t="shared" si="1"/>
        <v>3500</v>
      </c>
      <c r="E14" s="20">
        <v>480.0</v>
      </c>
      <c r="F14" s="19"/>
      <c r="G14" s="19">
        <f t="shared" si="2"/>
        <v>0</v>
      </c>
      <c r="H14" s="20">
        <v>450.0</v>
      </c>
      <c r="I14" s="19"/>
      <c r="J14" s="19">
        <f t="shared" si="3"/>
        <v>0</v>
      </c>
      <c r="K14" s="19">
        <f t="shared" si="4"/>
        <v>3500</v>
      </c>
      <c r="L14" s="21">
        <f t="shared" si="5"/>
        <v>7</v>
      </c>
      <c r="M14" s="20">
        <v>360.0</v>
      </c>
      <c r="N14" s="19">
        <v>43.2</v>
      </c>
      <c r="O14" s="19">
        <v>36.0</v>
      </c>
      <c r="P14" s="19">
        <f t="shared" si="6"/>
        <v>980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/>
      <c r="D15" s="19">
        <f t="shared" si="1"/>
        <v>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0</v>
      </c>
      <c r="L15" s="21">
        <f t="shared" si="5"/>
        <v>0</v>
      </c>
      <c r="M15" s="20">
        <v>200.0</v>
      </c>
      <c r="N15" s="19">
        <v>24.0</v>
      </c>
      <c r="O15" s="19">
        <v>20.0</v>
      </c>
      <c r="P15" s="19">
        <f t="shared" si="6"/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>
        <v>1.0</v>
      </c>
      <c r="D16" s="19">
        <f t="shared" si="1"/>
        <v>1650</v>
      </c>
      <c r="E16" s="20">
        <v>1600.0</v>
      </c>
      <c r="F16" s="19"/>
      <c r="G16" s="19">
        <f t="shared" si="2"/>
        <v>0</v>
      </c>
      <c r="H16" s="20">
        <v>1500.0</v>
      </c>
      <c r="I16" s="19"/>
      <c r="J16" s="19">
        <f t="shared" si="3"/>
        <v>0</v>
      </c>
      <c r="K16" s="19">
        <f t="shared" si="4"/>
        <v>1650</v>
      </c>
      <c r="L16" s="21">
        <f t="shared" si="5"/>
        <v>1</v>
      </c>
      <c r="M16" s="20">
        <v>1125.0</v>
      </c>
      <c r="N16" s="19">
        <v>135.0</v>
      </c>
      <c r="O16" s="19">
        <v>112.5</v>
      </c>
      <c r="P16" s="32">
        <f t="shared" si="6"/>
        <v>525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10730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450</v>
      </c>
      <c r="K17" s="118">
        <f t="shared" si="4"/>
        <v>11180</v>
      </c>
      <c r="L17" s="119"/>
      <c r="M17" s="35" t="s">
        <v>26</v>
      </c>
      <c r="N17" s="33"/>
      <c r="O17" s="33"/>
      <c r="P17" s="33">
        <f>SUM(P5:P16)</f>
        <v>2810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3"/>
      <c r="D19" s="32">
        <f t="shared" ref="D19:D26" si="7">B19*C19</f>
        <v>0</v>
      </c>
      <c r="E19" s="20">
        <v>350.0</v>
      </c>
      <c r="F19" s="43"/>
      <c r="G19" s="19">
        <f t="shared" ref="G19:G26" si="8">E19*F19</f>
        <v>0</v>
      </c>
      <c r="H19" s="20">
        <v>325.0</v>
      </c>
      <c r="I19" s="32"/>
      <c r="J19" s="32">
        <f t="shared" ref="J19:J26" si="9">H19*I19</f>
        <v>0</v>
      </c>
      <c r="K19" s="19">
        <f t="shared" ref="K19:K27" si="10">D19+G19+J19</f>
        <v>0</v>
      </c>
      <c r="L19" s="21">
        <f t="shared" ref="L19:L26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6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>
        <v>4.0</v>
      </c>
      <c r="D20" s="19">
        <f t="shared" si="7"/>
        <v>7600</v>
      </c>
      <c r="E20" s="20">
        <v>1700.0</v>
      </c>
      <c r="F20" s="26"/>
      <c r="G20" s="19">
        <f t="shared" si="8"/>
        <v>0</v>
      </c>
      <c r="H20" s="20">
        <v>1500.0</v>
      </c>
      <c r="I20" s="19"/>
      <c r="J20" s="19">
        <f t="shared" si="9"/>
        <v>0</v>
      </c>
      <c r="K20" s="19">
        <f t="shared" si="10"/>
        <v>7600</v>
      </c>
      <c r="L20" s="21">
        <f t="shared" si="11"/>
        <v>4</v>
      </c>
      <c r="M20" s="20">
        <v>1200.0</v>
      </c>
      <c r="N20" s="19">
        <v>144.0</v>
      </c>
      <c r="O20" s="19">
        <v>120.0</v>
      </c>
      <c r="P20" s="19">
        <f t="shared" si="12"/>
        <v>2800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22" t="s">
        <v>30</v>
      </c>
      <c r="B21" s="17">
        <v>860.0</v>
      </c>
      <c r="C21" s="26">
        <v>1.0</v>
      </c>
      <c r="D21" s="19">
        <f t="shared" si="7"/>
        <v>860</v>
      </c>
      <c r="E21" s="20">
        <v>800.0</v>
      </c>
      <c r="F21" s="26"/>
      <c r="G21" s="19">
        <f t="shared" si="8"/>
        <v>0</v>
      </c>
      <c r="H21" s="20">
        <v>750.0</v>
      </c>
      <c r="I21" s="19"/>
      <c r="J21" s="19">
        <f t="shared" si="9"/>
        <v>0</v>
      </c>
      <c r="K21" s="19">
        <f t="shared" si="10"/>
        <v>860</v>
      </c>
      <c r="L21" s="21">
        <f t="shared" si="11"/>
        <v>1</v>
      </c>
      <c r="M21" s="20">
        <v>600.0</v>
      </c>
      <c r="N21" s="19">
        <v>72.0</v>
      </c>
      <c r="O21" s="19">
        <v>60.0</v>
      </c>
      <c r="P21" s="19">
        <f t="shared" si="12"/>
        <v>260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31</v>
      </c>
      <c r="B22" s="17">
        <v>2800.0</v>
      </c>
      <c r="C22" s="18"/>
      <c r="D22" s="19">
        <f t="shared" si="7"/>
        <v>0</v>
      </c>
      <c r="E22" s="20"/>
      <c r="F22" s="18"/>
      <c r="G22" s="19">
        <f t="shared" si="8"/>
        <v>0</v>
      </c>
      <c r="H22" s="20"/>
      <c r="I22" s="19"/>
      <c r="J22" s="19">
        <f t="shared" si="9"/>
        <v>0</v>
      </c>
      <c r="K22" s="19">
        <f t="shared" si="10"/>
        <v>0</v>
      </c>
      <c r="L22" s="21">
        <f t="shared" si="11"/>
        <v>0</v>
      </c>
      <c r="M22" s="20">
        <v>800.0</v>
      </c>
      <c r="N22" s="19">
        <v>96.0</v>
      </c>
      <c r="O22" s="19">
        <v>80.0</v>
      </c>
      <c r="P22" s="19">
        <f t="shared" si="12"/>
        <v>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32</v>
      </c>
      <c r="B23" s="17">
        <v>2000.0</v>
      </c>
      <c r="C23" s="18"/>
      <c r="D23" s="19">
        <f t="shared" si="7"/>
        <v>0</v>
      </c>
      <c r="E23" s="20">
        <v>1800.0</v>
      </c>
      <c r="F23" s="18"/>
      <c r="G23" s="19">
        <f t="shared" si="8"/>
        <v>0</v>
      </c>
      <c r="H23" s="20">
        <v>1500.0</v>
      </c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/>
      <c r="O23" s="19"/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33</v>
      </c>
      <c r="B24" s="17">
        <v>1500.0</v>
      </c>
      <c r="C24" s="26">
        <v>2.0</v>
      </c>
      <c r="D24" s="19">
        <f t="shared" si="7"/>
        <v>3000</v>
      </c>
      <c r="E24" s="20">
        <v>1400.0</v>
      </c>
      <c r="F24" s="18"/>
      <c r="G24" s="19">
        <f t="shared" si="8"/>
        <v>0</v>
      </c>
      <c r="H24" s="20">
        <v>1300.0</v>
      </c>
      <c r="I24" s="19"/>
      <c r="J24" s="19">
        <f t="shared" si="9"/>
        <v>0</v>
      </c>
      <c r="K24" s="19">
        <f t="shared" si="10"/>
        <v>3000</v>
      </c>
      <c r="L24" s="21">
        <f t="shared" si="11"/>
        <v>2</v>
      </c>
      <c r="M24" s="20">
        <v>800.0</v>
      </c>
      <c r="N24" s="19"/>
      <c r="O24" s="19"/>
      <c r="P24" s="19">
        <f t="shared" si="12"/>
        <v>1400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1000.0</v>
      </c>
      <c r="C25" s="18"/>
      <c r="D25" s="19">
        <f t="shared" si="7"/>
        <v>0</v>
      </c>
      <c r="E25" s="20">
        <v>980.0</v>
      </c>
      <c r="F25" s="18"/>
      <c r="G25" s="19">
        <f t="shared" si="8"/>
        <v>0</v>
      </c>
      <c r="H25" s="20">
        <v>950.0</v>
      </c>
      <c r="I25" s="19"/>
      <c r="J25" s="19">
        <f t="shared" si="9"/>
        <v>0</v>
      </c>
      <c r="K25" s="19">
        <f t="shared" si="10"/>
        <v>0</v>
      </c>
      <c r="L25" s="21">
        <f t="shared" si="11"/>
        <v>0</v>
      </c>
      <c r="M25" s="20">
        <v>800.0</v>
      </c>
      <c r="N25" s="19"/>
      <c r="O25" s="19"/>
      <c r="P25" s="19">
        <f t="shared" si="12"/>
        <v>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44" t="s">
        <v>34</v>
      </c>
      <c r="B26" s="17">
        <v>1500.0</v>
      </c>
      <c r="C26" s="18"/>
      <c r="D26" s="19">
        <f t="shared" si="7"/>
        <v>0</v>
      </c>
      <c r="E26" s="20"/>
      <c r="F26" s="18"/>
      <c r="G26" s="19">
        <f t="shared" si="8"/>
        <v>0</v>
      </c>
      <c r="H26" s="20"/>
      <c r="I26" s="32"/>
      <c r="J26" s="32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8.75" customHeight="1">
      <c r="A27" s="3"/>
      <c r="B27" s="33"/>
      <c r="C27" s="33" t="s">
        <v>26</v>
      </c>
      <c r="D27" s="33">
        <f>SUM(D19:D26)</f>
        <v>11460</v>
      </c>
      <c r="E27" s="33"/>
      <c r="F27" s="33" t="s">
        <v>26</v>
      </c>
      <c r="G27" s="34">
        <f>SUM(G19:G26)</f>
        <v>0</v>
      </c>
      <c r="H27" s="35"/>
      <c r="I27" s="35" t="s">
        <v>26</v>
      </c>
      <c r="J27" s="33">
        <f>SUM(J19:J26)</f>
        <v>0</v>
      </c>
      <c r="K27" s="118">
        <f t="shared" si="10"/>
        <v>11460</v>
      </c>
      <c r="L27" s="119"/>
      <c r="M27" s="35" t="s">
        <v>26</v>
      </c>
      <c r="N27" s="33"/>
      <c r="O27" s="33"/>
      <c r="P27" s="33">
        <f>SUM(P19:P26)</f>
        <v>4460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27.0" customHeight="1">
      <c r="A28" s="45" t="s">
        <v>35</v>
      </c>
      <c r="B28" s="8" t="s">
        <v>2</v>
      </c>
      <c r="C28" s="9" t="s">
        <v>3</v>
      </c>
      <c r="D28" s="10" t="s">
        <v>4</v>
      </c>
      <c r="E28" s="8" t="s">
        <v>5</v>
      </c>
      <c r="F28" s="9" t="s">
        <v>3</v>
      </c>
      <c r="G28" s="9" t="s">
        <v>4</v>
      </c>
      <c r="H28" s="46" t="s">
        <v>6</v>
      </c>
      <c r="I28" s="11" t="s">
        <v>3</v>
      </c>
      <c r="J28" s="11" t="s">
        <v>7</v>
      </c>
      <c r="K28" s="116" t="s">
        <v>96</v>
      </c>
      <c r="L28" s="12" t="s">
        <v>8</v>
      </c>
      <c r="M28" s="8" t="s">
        <v>9</v>
      </c>
      <c r="N28" s="10" t="s">
        <v>10</v>
      </c>
      <c r="O28" s="10" t="s">
        <v>11</v>
      </c>
      <c r="P28" s="9" t="s">
        <v>12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0.25" customHeight="1">
      <c r="A29" s="16" t="s">
        <v>36</v>
      </c>
      <c r="B29" s="17">
        <v>1450.0</v>
      </c>
      <c r="C29" s="26">
        <v>1.0</v>
      </c>
      <c r="D29" s="19">
        <f t="shared" ref="D29:D36" si="13">B29*C29</f>
        <v>1450</v>
      </c>
      <c r="E29" s="20">
        <v>1400.0</v>
      </c>
      <c r="F29" s="18"/>
      <c r="G29" s="19">
        <f t="shared" ref="G29:G36" si="14">E29*F29</f>
        <v>0</v>
      </c>
      <c r="H29" s="20">
        <v>1300.0</v>
      </c>
      <c r="I29" s="117">
        <v>1.0</v>
      </c>
      <c r="J29" s="19">
        <f t="shared" ref="J29:J36" si="15">H29*I29</f>
        <v>1300</v>
      </c>
      <c r="K29" s="19">
        <f t="shared" ref="K29:K37" si="16">D29+G29+J29</f>
        <v>2750</v>
      </c>
      <c r="L29" s="21">
        <f t="shared" ref="L29:L36" si="17">C29+F29+I29</f>
        <v>2</v>
      </c>
      <c r="M29" s="20">
        <v>1000.0</v>
      </c>
      <c r="N29" s="19">
        <v>120.0</v>
      </c>
      <c r="O29" s="19">
        <v>100.0</v>
      </c>
      <c r="P29" s="19">
        <f t="shared" ref="P29:P36" si="18">((B29-M29)*C29)+((E29-M29)*F29)+((H29-M29)*I29)</f>
        <v>750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21" t="s">
        <v>97</v>
      </c>
      <c r="B30" s="68">
        <v>150.0</v>
      </c>
      <c r="C30" s="26">
        <v>2.0</v>
      </c>
      <c r="D30" s="19">
        <f t="shared" si="13"/>
        <v>300</v>
      </c>
      <c r="E30" s="122">
        <v>140.0</v>
      </c>
      <c r="F30" s="18"/>
      <c r="G30" s="19">
        <f t="shared" si="14"/>
        <v>0</v>
      </c>
      <c r="H30" s="122">
        <v>135.0</v>
      </c>
      <c r="I30" s="19"/>
      <c r="J30" s="19">
        <f t="shared" si="15"/>
        <v>0</v>
      </c>
      <c r="K30" s="19">
        <f t="shared" si="16"/>
        <v>300</v>
      </c>
      <c r="L30" s="21">
        <f t="shared" si="17"/>
        <v>2</v>
      </c>
      <c r="M30" s="122">
        <v>110.0</v>
      </c>
      <c r="N30" s="117">
        <v>12.0</v>
      </c>
      <c r="O30" s="117">
        <v>10.0</v>
      </c>
      <c r="P30" s="19">
        <f t="shared" si="18"/>
        <v>80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108</v>
      </c>
      <c r="B31" s="68">
        <v>150.0</v>
      </c>
      <c r="C31" s="26">
        <v>1.0</v>
      </c>
      <c r="D31" s="19">
        <f t="shared" si="13"/>
        <v>150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150</v>
      </c>
      <c r="L31" s="21">
        <f t="shared" si="17"/>
        <v>1</v>
      </c>
      <c r="M31" s="122">
        <v>100.0</v>
      </c>
      <c r="N31" s="117">
        <v>12.0</v>
      </c>
      <c r="O31" s="117">
        <v>10.0</v>
      </c>
      <c r="P31" s="19">
        <f t="shared" si="18"/>
        <v>50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22" t="s">
        <v>37</v>
      </c>
      <c r="B32" s="17">
        <v>375.0</v>
      </c>
      <c r="C32" s="26"/>
      <c r="D32" s="19">
        <f t="shared" si="13"/>
        <v>0</v>
      </c>
      <c r="E32" s="20">
        <v>360.0</v>
      </c>
      <c r="F32" s="18"/>
      <c r="G32" s="19">
        <f t="shared" si="14"/>
        <v>0</v>
      </c>
      <c r="H32" s="20">
        <v>340.0</v>
      </c>
      <c r="I32" s="19"/>
      <c r="J32" s="19">
        <f t="shared" si="15"/>
        <v>0</v>
      </c>
      <c r="K32" s="19">
        <f t="shared" si="16"/>
        <v>0</v>
      </c>
      <c r="L32" s="21">
        <f t="shared" si="17"/>
        <v>0</v>
      </c>
      <c r="M32" s="20">
        <v>280.0</v>
      </c>
      <c r="N32" s="19">
        <v>33.6</v>
      </c>
      <c r="O32" s="19">
        <v>28.0</v>
      </c>
      <c r="P32" s="19">
        <f t="shared" si="18"/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47" t="s">
        <v>38</v>
      </c>
      <c r="B33" s="42">
        <v>430.0</v>
      </c>
      <c r="C33" s="48">
        <v>15.0</v>
      </c>
      <c r="D33" s="32">
        <f t="shared" si="13"/>
        <v>6450</v>
      </c>
      <c r="E33" s="20">
        <v>400.0</v>
      </c>
      <c r="F33" s="48">
        <v>1.0</v>
      </c>
      <c r="G33" s="32">
        <f t="shared" si="14"/>
        <v>400</v>
      </c>
      <c r="H33" s="20">
        <v>350.0</v>
      </c>
      <c r="I33" s="82"/>
      <c r="J33" s="32">
        <f t="shared" si="15"/>
        <v>0</v>
      </c>
      <c r="K33" s="19">
        <f t="shared" si="16"/>
        <v>6850</v>
      </c>
      <c r="L33" s="21">
        <f t="shared" si="17"/>
        <v>16</v>
      </c>
      <c r="M33" s="20">
        <v>260.0</v>
      </c>
      <c r="N33" s="19">
        <v>31.2</v>
      </c>
      <c r="O33" s="19">
        <v>26.0</v>
      </c>
      <c r="P33" s="19">
        <f t="shared" si="18"/>
        <v>2690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49" t="s">
        <v>39</v>
      </c>
      <c r="B34" s="17">
        <v>450.0</v>
      </c>
      <c r="C34" s="26">
        <v>12.0</v>
      </c>
      <c r="D34" s="19">
        <f t="shared" si="13"/>
        <v>5400</v>
      </c>
      <c r="E34" s="20">
        <v>430.0</v>
      </c>
      <c r="F34" s="18"/>
      <c r="G34" s="19">
        <f t="shared" si="14"/>
        <v>0</v>
      </c>
      <c r="H34" s="20">
        <v>400.0</v>
      </c>
      <c r="I34" s="19"/>
      <c r="J34" s="19">
        <f t="shared" si="15"/>
        <v>0</v>
      </c>
      <c r="K34" s="19">
        <f t="shared" si="16"/>
        <v>5400</v>
      </c>
      <c r="L34" s="21">
        <f t="shared" si="17"/>
        <v>12</v>
      </c>
      <c r="M34" s="20">
        <v>330.0</v>
      </c>
      <c r="N34" s="19">
        <v>39.6</v>
      </c>
      <c r="O34" s="19">
        <v>33.0</v>
      </c>
      <c r="P34" s="19">
        <f t="shared" si="18"/>
        <v>1440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9.5" customHeight="1">
      <c r="A35" s="50" t="s">
        <v>40</v>
      </c>
      <c r="B35" s="17">
        <v>450.0</v>
      </c>
      <c r="C35" s="26">
        <v>14.0</v>
      </c>
      <c r="D35" s="19">
        <f t="shared" si="13"/>
        <v>6300</v>
      </c>
      <c r="E35" s="20">
        <v>400.0</v>
      </c>
      <c r="F35" s="26"/>
      <c r="G35" s="19">
        <f t="shared" si="14"/>
        <v>0</v>
      </c>
      <c r="H35" s="122">
        <v>350.0</v>
      </c>
      <c r="I35" s="117">
        <v>1.0</v>
      </c>
      <c r="J35" s="19">
        <f t="shared" si="15"/>
        <v>350</v>
      </c>
      <c r="K35" s="19">
        <f t="shared" si="16"/>
        <v>6650</v>
      </c>
      <c r="L35" s="21">
        <f t="shared" si="17"/>
        <v>15</v>
      </c>
      <c r="M35" s="20">
        <v>280.0</v>
      </c>
      <c r="N35" s="19">
        <v>33.6</v>
      </c>
      <c r="O35" s="19">
        <v>28.0</v>
      </c>
      <c r="P35" s="32">
        <f t="shared" si="18"/>
        <v>2450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9.5" customHeight="1">
      <c r="A36" s="31" t="s">
        <v>41</v>
      </c>
      <c r="B36" s="17">
        <v>220.0</v>
      </c>
      <c r="C36" s="18"/>
      <c r="D36" s="19">
        <f t="shared" si="13"/>
        <v>0</v>
      </c>
      <c r="E36" s="51"/>
      <c r="F36" s="18"/>
      <c r="G36" s="19">
        <f t="shared" si="14"/>
        <v>0</v>
      </c>
      <c r="H36" s="20"/>
      <c r="I36" s="19"/>
      <c r="J36" s="19">
        <f t="shared" si="15"/>
        <v>0</v>
      </c>
      <c r="K36" s="19">
        <f t="shared" si="16"/>
        <v>0</v>
      </c>
      <c r="L36" s="21">
        <f t="shared" si="17"/>
        <v>0</v>
      </c>
      <c r="M36" s="20">
        <v>120.0</v>
      </c>
      <c r="N36" s="19"/>
      <c r="O36" s="19"/>
      <c r="P36" s="32">
        <f t="shared" si="18"/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5.75" customHeight="1">
      <c r="A37" s="3"/>
      <c r="B37" s="33"/>
      <c r="C37" s="33" t="s">
        <v>26</v>
      </c>
      <c r="D37" s="33">
        <f>SUM(D29:D36)</f>
        <v>20050</v>
      </c>
      <c r="E37" s="33"/>
      <c r="F37" s="33" t="s">
        <v>26</v>
      </c>
      <c r="G37" s="34">
        <f>SUM(G29:G36)</f>
        <v>400</v>
      </c>
      <c r="H37" s="35"/>
      <c r="I37" s="35" t="s">
        <v>26</v>
      </c>
      <c r="J37" s="33">
        <f>SUM(J29:J36)</f>
        <v>1650</v>
      </c>
      <c r="K37" s="118">
        <f t="shared" si="16"/>
        <v>22100</v>
      </c>
      <c r="L37" s="119"/>
      <c r="M37" s="35" t="s">
        <v>26</v>
      </c>
      <c r="N37" s="33"/>
      <c r="O37" s="33"/>
      <c r="P37" s="33">
        <f>SUM(P29:P36)</f>
        <v>7460</v>
      </c>
      <c r="Q37" s="3"/>
      <c r="R37" s="3"/>
      <c r="S37" s="3"/>
      <c r="T37" s="3"/>
      <c r="U37" s="2"/>
      <c r="V37" s="2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25.5" customHeight="1">
      <c r="A38" s="36" t="s">
        <v>42</v>
      </c>
      <c r="B38" s="8" t="s">
        <v>2</v>
      </c>
      <c r="C38" s="37" t="s">
        <v>3</v>
      </c>
      <c r="D38" s="38" t="s">
        <v>4</v>
      </c>
      <c r="E38" s="39" t="s">
        <v>5</v>
      </c>
      <c r="F38" s="37" t="s">
        <v>3</v>
      </c>
      <c r="G38" s="37" t="s">
        <v>4</v>
      </c>
      <c r="H38" s="40" t="s">
        <v>6</v>
      </c>
      <c r="I38" s="41" t="s">
        <v>3</v>
      </c>
      <c r="J38" s="41" t="s">
        <v>7</v>
      </c>
      <c r="K38" s="116" t="s">
        <v>96</v>
      </c>
      <c r="L38" s="12" t="s">
        <v>8</v>
      </c>
      <c r="M38" s="8" t="s">
        <v>9</v>
      </c>
      <c r="N38" s="10" t="s">
        <v>10</v>
      </c>
      <c r="O38" s="10" t="s">
        <v>11</v>
      </c>
      <c r="P38" s="41" t="s">
        <v>12</v>
      </c>
      <c r="Q38" s="3"/>
      <c r="R38" s="3"/>
      <c r="S38" s="3"/>
      <c r="T38" s="3"/>
      <c r="U38" s="2"/>
      <c r="V38" s="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20.25" customHeight="1">
      <c r="A39" s="22" t="s">
        <v>43</v>
      </c>
      <c r="B39" s="17">
        <v>250.0</v>
      </c>
      <c r="C39" s="18"/>
      <c r="D39" s="18">
        <f t="shared" ref="D39:D59" si="19">B39*C39</f>
        <v>0</v>
      </c>
      <c r="E39" s="20"/>
      <c r="F39" s="18"/>
      <c r="G39" s="18">
        <f t="shared" ref="G39:G59" si="20">E39*F39</f>
        <v>0</v>
      </c>
      <c r="H39" s="20"/>
      <c r="I39" s="19"/>
      <c r="J39" s="21">
        <f t="shared" ref="J39:J59" si="21">H39*I39</f>
        <v>0</v>
      </c>
      <c r="K39" s="19">
        <f t="shared" ref="K39:K60" si="22">D39+G39+J39</f>
        <v>0</v>
      </c>
      <c r="L39" s="21">
        <f t="shared" ref="L39:L59" si="23">C39+F39+I39</f>
        <v>0</v>
      </c>
      <c r="M39" s="20"/>
      <c r="N39" s="19"/>
      <c r="O39" s="19"/>
      <c r="P39" s="21">
        <f t="shared" ref="P39:P57" si="24">((B39-M39)*C39)+((E39-M39)*F39)+((H39-M39)*I39)</f>
        <v>0</v>
      </c>
      <c r="Q39" s="3"/>
      <c r="R39" s="3"/>
      <c r="S39" s="3"/>
      <c r="T39" s="3"/>
      <c r="U39" s="2"/>
      <c r="V39" s="2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20.25" customHeight="1">
      <c r="A40" s="44" t="s">
        <v>44</v>
      </c>
      <c r="B40" s="17">
        <v>250.0</v>
      </c>
      <c r="C40" s="18"/>
      <c r="D40" s="18">
        <f t="shared" si="19"/>
        <v>0</v>
      </c>
      <c r="E40" s="122">
        <v>150.0</v>
      </c>
      <c r="F40" s="26"/>
      <c r="G40" s="18">
        <f t="shared" si="20"/>
        <v>0</v>
      </c>
      <c r="H40" s="20"/>
      <c r="I40" s="32"/>
      <c r="J40" s="52">
        <f t="shared" si="21"/>
        <v>0</v>
      </c>
      <c r="K40" s="19">
        <f t="shared" si="22"/>
        <v>0</v>
      </c>
      <c r="L40" s="21">
        <f t="shared" si="23"/>
        <v>0</v>
      </c>
      <c r="M40" s="20"/>
      <c r="N40" s="19"/>
      <c r="O40" s="19"/>
      <c r="P40" s="52">
        <f t="shared" si="24"/>
        <v>0</v>
      </c>
      <c r="Q40" s="3"/>
      <c r="R40" s="3"/>
      <c r="S40" s="3"/>
      <c r="T40" s="3"/>
      <c r="U40" s="2"/>
      <c r="V40" s="2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20.25" customHeight="1">
      <c r="A41" s="53" t="s">
        <v>45</v>
      </c>
      <c r="B41" s="17">
        <v>50.0</v>
      </c>
      <c r="C41" s="26">
        <v>2.0</v>
      </c>
      <c r="D41" s="18">
        <f t="shared" si="19"/>
        <v>100</v>
      </c>
      <c r="E41" s="20">
        <v>35.0</v>
      </c>
      <c r="F41" s="18"/>
      <c r="G41" s="18">
        <f t="shared" si="20"/>
        <v>0</v>
      </c>
      <c r="H41" s="20"/>
      <c r="I41" s="19"/>
      <c r="J41" s="21">
        <f t="shared" si="21"/>
        <v>0</v>
      </c>
      <c r="K41" s="19">
        <f t="shared" si="22"/>
        <v>100</v>
      </c>
      <c r="L41" s="21">
        <f t="shared" si="23"/>
        <v>2</v>
      </c>
      <c r="M41" s="20"/>
      <c r="N41" s="19"/>
      <c r="O41" s="19"/>
      <c r="P41" s="21">
        <f t="shared" si="24"/>
        <v>100</v>
      </c>
      <c r="Q41" s="3"/>
      <c r="R41" s="3"/>
      <c r="S41" s="3"/>
      <c r="T41" s="3"/>
      <c r="U41" s="2"/>
      <c r="V41" s="2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20.25" customHeight="1">
      <c r="A42" s="22" t="s">
        <v>46</v>
      </c>
      <c r="B42" s="17">
        <v>150.0</v>
      </c>
      <c r="C42" s="26">
        <v>13.0</v>
      </c>
      <c r="D42" s="19">
        <f t="shared" si="19"/>
        <v>1950</v>
      </c>
      <c r="E42" s="20">
        <v>120.0</v>
      </c>
      <c r="F42" s="18"/>
      <c r="G42" s="18">
        <f t="shared" si="20"/>
        <v>0</v>
      </c>
      <c r="H42" s="20">
        <v>75.0</v>
      </c>
      <c r="I42" s="19"/>
      <c r="J42" s="21">
        <f t="shared" si="21"/>
        <v>0</v>
      </c>
      <c r="K42" s="19">
        <f t="shared" si="22"/>
        <v>1950</v>
      </c>
      <c r="L42" s="21">
        <f t="shared" si="23"/>
        <v>13</v>
      </c>
      <c r="M42" s="20"/>
      <c r="N42" s="19"/>
      <c r="O42" s="19"/>
      <c r="P42" s="19">
        <f t="shared" si="24"/>
        <v>1950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0.25" customHeight="1">
      <c r="A43" s="22" t="s">
        <v>47</v>
      </c>
      <c r="B43" s="17">
        <v>800.0</v>
      </c>
      <c r="C43" s="18"/>
      <c r="D43" s="18">
        <f t="shared" si="19"/>
        <v>0</v>
      </c>
      <c r="E43" s="20">
        <v>750.0</v>
      </c>
      <c r="F43" s="18"/>
      <c r="G43" s="18">
        <f t="shared" si="20"/>
        <v>0</v>
      </c>
      <c r="H43" s="20">
        <v>700.0</v>
      </c>
      <c r="I43" s="19"/>
      <c r="J43" s="21">
        <f t="shared" si="21"/>
        <v>0</v>
      </c>
      <c r="K43" s="19">
        <f t="shared" si="22"/>
        <v>0</v>
      </c>
      <c r="L43" s="21">
        <f t="shared" si="23"/>
        <v>0</v>
      </c>
      <c r="M43" s="20"/>
      <c r="N43" s="19"/>
      <c r="O43" s="19"/>
      <c r="P43" s="19">
        <f t="shared" si="24"/>
        <v>0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54" t="s">
        <v>48</v>
      </c>
      <c r="B44" s="25">
        <v>190.0</v>
      </c>
      <c r="C44" s="55">
        <v>3.0</v>
      </c>
      <c r="D44" s="56">
        <f t="shared" si="19"/>
        <v>570</v>
      </c>
      <c r="E44" s="20">
        <v>175.0</v>
      </c>
      <c r="F44" s="57"/>
      <c r="G44" s="56">
        <f t="shared" si="20"/>
        <v>0</v>
      </c>
      <c r="H44" s="20">
        <v>150.0</v>
      </c>
      <c r="I44" s="28"/>
      <c r="J44" s="58">
        <f t="shared" si="21"/>
        <v>0</v>
      </c>
      <c r="K44" s="19">
        <f t="shared" si="22"/>
        <v>570</v>
      </c>
      <c r="L44" s="21">
        <f t="shared" si="23"/>
        <v>3</v>
      </c>
      <c r="M44" s="20">
        <v>117.0</v>
      </c>
      <c r="N44" s="27">
        <v>14.04</v>
      </c>
      <c r="O44" s="27">
        <v>11.7</v>
      </c>
      <c r="P44" s="19">
        <f t="shared" si="24"/>
        <v>219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20.25" customHeight="1">
      <c r="A45" s="59" t="s">
        <v>48</v>
      </c>
      <c r="B45" s="60">
        <v>180.0</v>
      </c>
      <c r="C45" s="137">
        <v>3.0</v>
      </c>
      <c r="D45" s="61">
        <f t="shared" si="19"/>
        <v>540</v>
      </c>
      <c r="E45" s="20">
        <v>165.0</v>
      </c>
      <c r="F45" s="62"/>
      <c r="G45" s="61">
        <f t="shared" si="20"/>
        <v>0</v>
      </c>
      <c r="H45" s="20">
        <v>140.0</v>
      </c>
      <c r="I45" s="27"/>
      <c r="J45" s="63">
        <f t="shared" si="21"/>
        <v>0</v>
      </c>
      <c r="K45" s="19">
        <f t="shared" si="22"/>
        <v>540</v>
      </c>
      <c r="L45" s="21">
        <f t="shared" si="23"/>
        <v>3</v>
      </c>
      <c r="M45" s="20">
        <v>110.0</v>
      </c>
      <c r="N45" s="27">
        <v>13.2</v>
      </c>
      <c r="O45" s="27">
        <v>11.0</v>
      </c>
      <c r="P45" s="32">
        <f t="shared" si="24"/>
        <v>210</v>
      </c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20.25" customHeight="1">
      <c r="A46" s="64" t="s">
        <v>49</v>
      </c>
      <c r="B46" s="17">
        <v>75.0</v>
      </c>
      <c r="C46" s="18"/>
      <c r="D46" s="18">
        <f t="shared" si="19"/>
        <v>0</v>
      </c>
      <c r="E46" s="20"/>
      <c r="F46" s="18"/>
      <c r="G46" s="18">
        <f t="shared" si="20"/>
        <v>0</v>
      </c>
      <c r="H46" s="20"/>
      <c r="I46" s="19"/>
      <c r="J46" s="21">
        <f t="shared" si="21"/>
        <v>0</v>
      </c>
      <c r="K46" s="19">
        <f t="shared" si="22"/>
        <v>0</v>
      </c>
      <c r="L46" s="21">
        <f t="shared" si="23"/>
        <v>0</v>
      </c>
      <c r="M46" s="20"/>
      <c r="N46" s="19"/>
      <c r="O46" s="19"/>
      <c r="P46" s="32">
        <f t="shared" si="24"/>
        <v>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49</v>
      </c>
      <c r="B47" s="17">
        <v>100.0</v>
      </c>
      <c r="C47" s="26">
        <v>2.0</v>
      </c>
      <c r="D47" s="18">
        <f t="shared" si="19"/>
        <v>200</v>
      </c>
      <c r="E47" s="20">
        <v>80.0</v>
      </c>
      <c r="F47" s="26"/>
      <c r="G47" s="18">
        <f t="shared" si="20"/>
        <v>0</v>
      </c>
      <c r="H47" s="20">
        <v>70.0</v>
      </c>
      <c r="I47" s="19"/>
      <c r="J47" s="21">
        <f t="shared" si="21"/>
        <v>0</v>
      </c>
      <c r="K47" s="19">
        <f t="shared" si="22"/>
        <v>200</v>
      </c>
      <c r="L47" s="21">
        <f t="shared" si="23"/>
        <v>2</v>
      </c>
      <c r="M47" s="20"/>
      <c r="N47" s="19"/>
      <c r="O47" s="19"/>
      <c r="P47" s="21">
        <f t="shared" si="24"/>
        <v>200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22" t="s">
        <v>50</v>
      </c>
      <c r="B48" s="17">
        <v>600.0</v>
      </c>
      <c r="C48" s="26"/>
      <c r="D48" s="18">
        <f t="shared" si="19"/>
        <v>0</v>
      </c>
      <c r="E48" s="20">
        <v>500.0</v>
      </c>
      <c r="F48" s="18"/>
      <c r="G48" s="18">
        <f t="shared" si="20"/>
        <v>0</v>
      </c>
      <c r="H48" s="20">
        <v>400.0</v>
      </c>
      <c r="I48" s="19"/>
      <c r="J48" s="21">
        <f t="shared" si="21"/>
        <v>0</v>
      </c>
      <c r="K48" s="19">
        <f t="shared" si="22"/>
        <v>0</v>
      </c>
      <c r="L48" s="21">
        <f t="shared" si="23"/>
        <v>0</v>
      </c>
      <c r="M48" s="20"/>
      <c r="N48" s="19"/>
      <c r="O48" s="19"/>
      <c r="P48" s="21">
        <f t="shared" si="24"/>
        <v>0</v>
      </c>
      <c r="Q48" s="3"/>
      <c r="R48" s="3"/>
      <c r="S48" s="3"/>
      <c r="T48" s="3"/>
      <c r="U48" s="2"/>
      <c r="V48" s="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20.25" customHeight="1">
      <c r="A49" s="22" t="s">
        <v>51</v>
      </c>
      <c r="B49" s="17">
        <v>150.0</v>
      </c>
      <c r="C49" s="26">
        <v>1.0</v>
      </c>
      <c r="D49" s="18">
        <f t="shared" si="19"/>
        <v>150</v>
      </c>
      <c r="E49" s="20">
        <v>125.0</v>
      </c>
      <c r="F49" s="18"/>
      <c r="G49" s="18">
        <f t="shared" si="20"/>
        <v>0</v>
      </c>
      <c r="H49" s="20">
        <v>100.0</v>
      </c>
      <c r="I49" s="19"/>
      <c r="J49" s="21">
        <f t="shared" si="21"/>
        <v>0</v>
      </c>
      <c r="K49" s="19">
        <f t="shared" si="22"/>
        <v>150</v>
      </c>
      <c r="L49" s="21">
        <f t="shared" si="23"/>
        <v>1</v>
      </c>
      <c r="M49" s="20"/>
      <c r="N49" s="19"/>
      <c r="O49" s="19"/>
      <c r="P49" s="21">
        <f t="shared" si="24"/>
        <v>150</v>
      </c>
      <c r="Q49" s="3"/>
      <c r="R49" s="3"/>
      <c r="S49" s="3"/>
      <c r="T49" s="3"/>
      <c r="U49" s="2"/>
      <c r="V49" s="2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20.25" customHeight="1">
      <c r="A50" s="65" t="s">
        <v>52</v>
      </c>
      <c r="B50" s="17">
        <v>200.0</v>
      </c>
      <c r="C50" s="26">
        <v>1.0</v>
      </c>
      <c r="D50" s="18">
        <f t="shared" si="19"/>
        <v>200</v>
      </c>
      <c r="E50" s="20">
        <v>175.0</v>
      </c>
      <c r="F50" s="18"/>
      <c r="G50" s="18">
        <f t="shared" si="20"/>
        <v>0</v>
      </c>
      <c r="H50" s="20">
        <v>150.0</v>
      </c>
      <c r="I50" s="32"/>
      <c r="J50" s="52">
        <f t="shared" si="21"/>
        <v>0</v>
      </c>
      <c r="K50" s="19">
        <f t="shared" si="22"/>
        <v>200</v>
      </c>
      <c r="L50" s="21">
        <f t="shared" si="23"/>
        <v>1</v>
      </c>
      <c r="M50" s="20"/>
      <c r="N50" s="19"/>
      <c r="O50" s="19"/>
      <c r="P50" s="52">
        <f t="shared" si="24"/>
        <v>200</v>
      </c>
      <c r="Q50" s="3"/>
      <c r="R50" s="3"/>
      <c r="S50" s="3"/>
      <c r="T50" s="3"/>
      <c r="U50" s="2"/>
      <c r="V50" s="2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20.25" customHeight="1">
      <c r="A51" s="22" t="s">
        <v>53</v>
      </c>
      <c r="B51" s="17">
        <v>250.0</v>
      </c>
      <c r="C51" s="26">
        <v>9.0</v>
      </c>
      <c r="D51" s="18">
        <f t="shared" si="19"/>
        <v>2250</v>
      </c>
      <c r="E51" s="20">
        <v>230.0</v>
      </c>
      <c r="F51" s="18"/>
      <c r="G51" s="18">
        <f t="shared" si="20"/>
        <v>0</v>
      </c>
      <c r="H51" s="20">
        <v>200.0</v>
      </c>
      <c r="I51" s="117"/>
      <c r="J51" s="21">
        <f t="shared" si="21"/>
        <v>0</v>
      </c>
      <c r="K51" s="19">
        <f t="shared" si="22"/>
        <v>2250</v>
      </c>
      <c r="L51" s="21">
        <f t="shared" si="23"/>
        <v>9</v>
      </c>
      <c r="M51" s="20"/>
      <c r="N51" s="19"/>
      <c r="O51" s="19"/>
      <c r="P51" s="21">
        <f t="shared" si="24"/>
        <v>2250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54</v>
      </c>
      <c r="B52" s="17">
        <v>120.0</v>
      </c>
      <c r="C52" s="18"/>
      <c r="D52" s="18">
        <f t="shared" si="19"/>
        <v>0</v>
      </c>
      <c r="E52" s="20">
        <v>100.0</v>
      </c>
      <c r="F52" s="18"/>
      <c r="G52" s="18">
        <f t="shared" si="20"/>
        <v>0</v>
      </c>
      <c r="H52" s="20">
        <v>80.0</v>
      </c>
      <c r="I52" s="19"/>
      <c r="J52" s="21">
        <f t="shared" si="21"/>
        <v>0</v>
      </c>
      <c r="K52" s="19">
        <f t="shared" si="22"/>
        <v>0</v>
      </c>
      <c r="L52" s="21">
        <f t="shared" si="23"/>
        <v>0</v>
      </c>
      <c r="M52" s="20"/>
      <c r="N52" s="19"/>
      <c r="O52" s="19"/>
      <c r="P52" s="21">
        <f t="shared" si="24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55</v>
      </c>
      <c r="B53" s="17">
        <v>160.0</v>
      </c>
      <c r="C53" s="26">
        <v>2.0</v>
      </c>
      <c r="D53" s="66">
        <f t="shared" si="19"/>
        <v>320</v>
      </c>
      <c r="E53" s="20"/>
      <c r="F53" s="18"/>
      <c r="G53" s="18">
        <f t="shared" si="20"/>
        <v>0</v>
      </c>
      <c r="H53" s="20"/>
      <c r="I53" s="19"/>
      <c r="J53" s="21">
        <f t="shared" si="21"/>
        <v>0</v>
      </c>
      <c r="K53" s="19">
        <f t="shared" si="22"/>
        <v>320</v>
      </c>
      <c r="L53" s="21">
        <f t="shared" si="23"/>
        <v>2</v>
      </c>
      <c r="M53" s="20"/>
      <c r="N53" s="19"/>
      <c r="O53" s="19"/>
      <c r="P53" s="21">
        <f t="shared" si="24"/>
        <v>320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44" t="s">
        <v>56</v>
      </c>
      <c r="B54" s="17">
        <v>300.0</v>
      </c>
      <c r="C54" s="26"/>
      <c r="D54" s="18">
        <f t="shared" si="19"/>
        <v>0</v>
      </c>
      <c r="E54" s="20">
        <v>275.0</v>
      </c>
      <c r="F54" s="18"/>
      <c r="G54" s="18">
        <f t="shared" si="20"/>
        <v>0</v>
      </c>
      <c r="H54" s="20">
        <v>250.0</v>
      </c>
      <c r="I54" s="82">
        <v>2.0</v>
      </c>
      <c r="J54" s="52">
        <f t="shared" si="21"/>
        <v>500</v>
      </c>
      <c r="K54" s="19">
        <f t="shared" si="22"/>
        <v>500</v>
      </c>
      <c r="L54" s="21">
        <f t="shared" si="23"/>
        <v>2</v>
      </c>
      <c r="M54" s="20"/>
      <c r="N54" s="19"/>
      <c r="O54" s="19"/>
      <c r="P54" s="52">
        <f t="shared" si="24"/>
        <v>500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67" t="s">
        <v>57</v>
      </c>
      <c r="B55" s="68">
        <v>150.0</v>
      </c>
      <c r="C55" s="26"/>
      <c r="D55" s="18">
        <f t="shared" si="19"/>
        <v>0</v>
      </c>
      <c r="E55" s="20"/>
      <c r="F55" s="18"/>
      <c r="G55" s="18">
        <f t="shared" si="20"/>
        <v>0</v>
      </c>
      <c r="H55" s="20"/>
      <c r="I55" s="32"/>
      <c r="J55" s="52">
        <f t="shared" si="21"/>
        <v>0</v>
      </c>
      <c r="K55" s="19">
        <f t="shared" si="22"/>
        <v>0</v>
      </c>
      <c r="L55" s="21">
        <f t="shared" si="23"/>
        <v>0</v>
      </c>
      <c r="M55" s="20"/>
      <c r="N55" s="19"/>
      <c r="O55" s="19"/>
      <c r="P55" s="52">
        <f t="shared" si="24"/>
        <v>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44" t="s">
        <v>58</v>
      </c>
      <c r="B56" s="17">
        <v>500.0</v>
      </c>
      <c r="C56" s="18"/>
      <c r="D56" s="18">
        <f t="shared" si="19"/>
        <v>0</v>
      </c>
      <c r="E56" s="20">
        <v>450.0</v>
      </c>
      <c r="F56" s="18"/>
      <c r="G56" s="18">
        <f t="shared" si="20"/>
        <v>0</v>
      </c>
      <c r="H56" s="20">
        <v>400.0</v>
      </c>
      <c r="I56" s="32"/>
      <c r="J56" s="52">
        <f t="shared" si="21"/>
        <v>0</v>
      </c>
      <c r="K56" s="19">
        <f t="shared" si="22"/>
        <v>0</v>
      </c>
      <c r="L56" s="21">
        <f t="shared" si="23"/>
        <v>0</v>
      </c>
      <c r="M56" s="20"/>
      <c r="N56" s="19"/>
      <c r="O56" s="19"/>
      <c r="P56" s="52">
        <f t="shared" si="24"/>
        <v>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44" t="s">
        <v>59</v>
      </c>
      <c r="B57" s="42">
        <v>350.0</v>
      </c>
      <c r="C57" s="48">
        <v>3.0</v>
      </c>
      <c r="D57" s="43">
        <f t="shared" si="19"/>
        <v>1050</v>
      </c>
      <c r="E57" s="20">
        <v>300.0</v>
      </c>
      <c r="F57" s="43"/>
      <c r="G57" s="43">
        <f t="shared" si="20"/>
        <v>0</v>
      </c>
      <c r="H57" s="20">
        <v>250.0</v>
      </c>
      <c r="I57" s="32"/>
      <c r="J57" s="52">
        <f t="shared" si="21"/>
        <v>0</v>
      </c>
      <c r="K57" s="19">
        <f t="shared" si="22"/>
        <v>1050</v>
      </c>
      <c r="L57" s="21">
        <f t="shared" si="23"/>
        <v>3</v>
      </c>
      <c r="M57" s="20"/>
      <c r="N57" s="19"/>
      <c r="O57" s="19"/>
      <c r="P57" s="52">
        <f t="shared" si="24"/>
        <v>1050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67" t="s">
        <v>109</v>
      </c>
      <c r="B58" s="42">
        <v>250.0</v>
      </c>
      <c r="C58" s="48"/>
      <c r="D58" s="43">
        <f t="shared" si="19"/>
        <v>0</v>
      </c>
      <c r="E58" s="51">
        <v>200.0</v>
      </c>
      <c r="F58" s="43"/>
      <c r="G58" s="43">
        <f t="shared" si="20"/>
        <v>0</v>
      </c>
      <c r="H58" s="51">
        <v>180.0</v>
      </c>
      <c r="I58" s="32"/>
      <c r="J58" s="52">
        <f t="shared" si="21"/>
        <v>0</v>
      </c>
      <c r="K58" s="19">
        <f t="shared" si="22"/>
        <v>0</v>
      </c>
      <c r="L58" s="21">
        <f t="shared" si="23"/>
        <v>0</v>
      </c>
      <c r="M58" s="51"/>
      <c r="N58" s="19"/>
      <c r="O58" s="19"/>
      <c r="P58" s="32"/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44" t="s">
        <v>60</v>
      </c>
      <c r="B59" s="42">
        <v>250.0</v>
      </c>
      <c r="C59" s="48"/>
      <c r="D59" s="43">
        <f t="shared" si="19"/>
        <v>0</v>
      </c>
      <c r="E59" s="51">
        <v>200.0</v>
      </c>
      <c r="F59" s="43"/>
      <c r="G59" s="43">
        <f t="shared" si="20"/>
        <v>0</v>
      </c>
      <c r="H59" s="51">
        <v>180.0</v>
      </c>
      <c r="I59" s="32"/>
      <c r="J59" s="52">
        <f t="shared" si="21"/>
        <v>0</v>
      </c>
      <c r="K59" s="19">
        <f t="shared" si="22"/>
        <v>0</v>
      </c>
      <c r="L59" s="21">
        <f t="shared" si="23"/>
        <v>0</v>
      </c>
      <c r="M59" s="51"/>
      <c r="N59" s="19"/>
      <c r="O59" s="19"/>
      <c r="P59" s="32"/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15.75" customHeight="1">
      <c r="A60" s="44" t="s">
        <v>61</v>
      </c>
      <c r="B60" s="69"/>
      <c r="C60" s="70" t="s">
        <v>26</v>
      </c>
      <c r="D60" s="70">
        <f>SUM(D39:D59)</f>
        <v>7330</v>
      </c>
      <c r="E60" s="70"/>
      <c r="F60" s="70" t="s">
        <v>26</v>
      </c>
      <c r="G60" s="70">
        <f>SUM(G39:G59)</f>
        <v>0</v>
      </c>
      <c r="H60" s="71"/>
      <c r="I60" s="71" t="s">
        <v>26</v>
      </c>
      <c r="J60" s="70">
        <f>SUM(J39:J59)</f>
        <v>500</v>
      </c>
      <c r="K60" s="123">
        <f t="shared" si="22"/>
        <v>7830</v>
      </c>
      <c r="L60" s="123"/>
      <c r="M60" s="71" t="s">
        <v>26</v>
      </c>
      <c r="N60" s="70"/>
      <c r="O60" s="70"/>
      <c r="P60" s="70">
        <f>SUM(P39:P59)</f>
        <v>7149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6.25" customHeight="1">
      <c r="A61" s="72" t="s">
        <v>62</v>
      </c>
      <c r="B61" s="8" t="s">
        <v>2</v>
      </c>
      <c r="C61" s="37" t="s">
        <v>3</v>
      </c>
      <c r="D61" s="38" t="s">
        <v>4</v>
      </c>
      <c r="E61" s="39" t="s">
        <v>5</v>
      </c>
      <c r="F61" s="37" t="s">
        <v>3</v>
      </c>
      <c r="G61" s="37" t="s">
        <v>4</v>
      </c>
      <c r="H61" s="40" t="s">
        <v>6</v>
      </c>
      <c r="I61" s="41" t="s">
        <v>3</v>
      </c>
      <c r="J61" s="41" t="s">
        <v>7</v>
      </c>
      <c r="K61" s="116" t="s">
        <v>96</v>
      </c>
      <c r="L61" s="12" t="s">
        <v>8</v>
      </c>
      <c r="M61" s="8" t="s">
        <v>9</v>
      </c>
      <c r="N61" s="10" t="s">
        <v>10</v>
      </c>
      <c r="O61" s="10" t="s">
        <v>11</v>
      </c>
      <c r="P61" s="41" t="s">
        <v>12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44" t="s">
        <v>63</v>
      </c>
      <c r="B62" s="42">
        <v>320.0</v>
      </c>
      <c r="C62" s="48"/>
      <c r="D62" s="32">
        <f t="shared" ref="D62:D72" si="25">B62*C62</f>
        <v>0</v>
      </c>
      <c r="E62" s="20">
        <v>300.0</v>
      </c>
      <c r="F62" s="43"/>
      <c r="G62" s="32">
        <f t="shared" ref="G62:G72" si="26">E62*F62</f>
        <v>0</v>
      </c>
      <c r="H62" s="20">
        <v>300.0</v>
      </c>
      <c r="I62" s="32"/>
      <c r="J62" s="32">
        <f t="shared" ref="J62:J72" si="27">H62*I62</f>
        <v>0</v>
      </c>
      <c r="K62" s="19">
        <f t="shared" ref="K62:K73" si="28">D62+G62+J62</f>
        <v>0</v>
      </c>
      <c r="L62" s="21">
        <f t="shared" ref="L62:L72" si="29">C62+F62+I62</f>
        <v>0</v>
      </c>
      <c r="M62" s="20">
        <v>240.0</v>
      </c>
      <c r="N62" s="32">
        <v>28.8</v>
      </c>
      <c r="O62" s="32">
        <v>24.0</v>
      </c>
      <c r="P62" s="32">
        <f t="shared" ref="P62:P72" si="30">((B62-M62)*C62)+((E62-M62)*F62)+((H62-M62)*I62)</f>
        <v>0</v>
      </c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44" t="s">
        <v>64</v>
      </c>
      <c r="B63" s="17">
        <v>80.0</v>
      </c>
      <c r="C63" s="26"/>
      <c r="D63" s="19">
        <f t="shared" si="25"/>
        <v>0</v>
      </c>
      <c r="E63" s="20">
        <v>70.0</v>
      </c>
      <c r="F63" s="18"/>
      <c r="G63" s="19">
        <f t="shared" si="26"/>
        <v>0</v>
      </c>
      <c r="H63" s="20">
        <v>60.0</v>
      </c>
      <c r="I63" s="32"/>
      <c r="J63" s="32">
        <f t="shared" si="27"/>
        <v>0</v>
      </c>
      <c r="K63" s="19">
        <f t="shared" si="28"/>
        <v>0</v>
      </c>
      <c r="L63" s="21">
        <f t="shared" si="29"/>
        <v>0</v>
      </c>
      <c r="M63" s="20">
        <v>60.0</v>
      </c>
      <c r="N63" s="32"/>
      <c r="O63" s="32"/>
      <c r="P63" s="32">
        <f t="shared" si="30"/>
        <v>0</v>
      </c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20.25" customHeight="1">
      <c r="A64" s="44" t="s">
        <v>64</v>
      </c>
      <c r="B64" s="17">
        <v>130.0</v>
      </c>
      <c r="C64" s="18"/>
      <c r="D64" s="19">
        <f t="shared" si="25"/>
        <v>0</v>
      </c>
      <c r="E64" s="20">
        <v>120.0</v>
      </c>
      <c r="F64" s="18"/>
      <c r="G64" s="19">
        <f t="shared" si="26"/>
        <v>0</v>
      </c>
      <c r="H64" s="20">
        <v>110.0</v>
      </c>
      <c r="I64" s="32"/>
      <c r="J64" s="32">
        <f t="shared" si="27"/>
        <v>0</v>
      </c>
      <c r="K64" s="19">
        <f t="shared" si="28"/>
        <v>0</v>
      </c>
      <c r="L64" s="21">
        <f t="shared" si="29"/>
        <v>0</v>
      </c>
      <c r="M64" s="20">
        <v>100.0</v>
      </c>
      <c r="N64" s="32"/>
      <c r="O64" s="32"/>
      <c r="P64" s="32">
        <f t="shared" si="30"/>
        <v>0</v>
      </c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20.25" customHeight="1">
      <c r="A65" s="44" t="s">
        <v>65</v>
      </c>
      <c r="B65" s="17">
        <v>430.0</v>
      </c>
      <c r="C65" s="18"/>
      <c r="D65" s="21">
        <f t="shared" si="25"/>
        <v>0</v>
      </c>
      <c r="E65" s="20">
        <v>430.0</v>
      </c>
      <c r="F65" s="18"/>
      <c r="G65" s="19">
        <f t="shared" si="26"/>
        <v>0</v>
      </c>
      <c r="H65" s="20">
        <v>430.0</v>
      </c>
      <c r="I65" s="32"/>
      <c r="J65" s="32">
        <f t="shared" si="27"/>
        <v>0</v>
      </c>
      <c r="K65" s="19">
        <f t="shared" si="28"/>
        <v>0</v>
      </c>
      <c r="L65" s="21">
        <f t="shared" si="29"/>
        <v>0</v>
      </c>
      <c r="M65" s="20">
        <v>350.0</v>
      </c>
      <c r="N65" s="32">
        <v>42.0</v>
      </c>
      <c r="O65" s="32">
        <v>35.0</v>
      </c>
      <c r="P65" s="32">
        <f t="shared" si="30"/>
        <v>0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0.25" customHeight="1">
      <c r="A66" s="44" t="s">
        <v>66</v>
      </c>
      <c r="B66" s="17">
        <v>170.0</v>
      </c>
      <c r="C66" s="18"/>
      <c r="D66" s="19">
        <f t="shared" si="25"/>
        <v>0</v>
      </c>
      <c r="E66" s="20">
        <v>160.0</v>
      </c>
      <c r="F66" s="18"/>
      <c r="G66" s="19">
        <f t="shared" si="26"/>
        <v>0</v>
      </c>
      <c r="H66" s="20">
        <v>150.0</v>
      </c>
      <c r="I66" s="32"/>
      <c r="J66" s="32">
        <f t="shared" si="27"/>
        <v>0</v>
      </c>
      <c r="K66" s="19">
        <f t="shared" si="28"/>
        <v>0</v>
      </c>
      <c r="L66" s="21">
        <f t="shared" si="29"/>
        <v>0</v>
      </c>
      <c r="M66" s="20">
        <v>125.0</v>
      </c>
      <c r="N66" s="32">
        <v>15.0</v>
      </c>
      <c r="O66" s="32">
        <v>12.5</v>
      </c>
      <c r="P66" s="32">
        <f t="shared" si="30"/>
        <v>0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67</v>
      </c>
      <c r="B67" s="17">
        <v>220.0</v>
      </c>
      <c r="C67" s="18"/>
      <c r="D67" s="19">
        <f t="shared" si="25"/>
        <v>0</v>
      </c>
      <c r="E67" s="20"/>
      <c r="F67" s="18"/>
      <c r="G67" s="19">
        <f t="shared" si="26"/>
        <v>0</v>
      </c>
      <c r="H67" s="20"/>
      <c r="I67" s="32"/>
      <c r="J67" s="32">
        <f t="shared" si="27"/>
        <v>0</v>
      </c>
      <c r="K67" s="19">
        <f t="shared" si="28"/>
        <v>0</v>
      </c>
      <c r="L67" s="21">
        <f t="shared" si="29"/>
        <v>0</v>
      </c>
      <c r="M67" s="20"/>
      <c r="N67" s="32"/>
      <c r="O67" s="32"/>
      <c r="P67" s="32">
        <f t="shared" si="30"/>
        <v>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68</v>
      </c>
      <c r="B68" s="17">
        <v>50.0</v>
      </c>
      <c r="C68" s="18"/>
      <c r="D68" s="19">
        <f t="shared" si="25"/>
        <v>0</v>
      </c>
      <c r="E68" s="20"/>
      <c r="F68" s="18"/>
      <c r="G68" s="19">
        <f t="shared" si="26"/>
        <v>0</v>
      </c>
      <c r="H68" s="20"/>
      <c r="I68" s="32"/>
      <c r="J68" s="32">
        <f t="shared" si="27"/>
        <v>0</v>
      </c>
      <c r="K68" s="19">
        <f t="shared" si="28"/>
        <v>0</v>
      </c>
      <c r="L68" s="21">
        <f t="shared" si="29"/>
        <v>0</v>
      </c>
      <c r="M68" s="20">
        <v>42.0</v>
      </c>
      <c r="N68" s="32"/>
      <c r="O68" s="32"/>
      <c r="P68" s="32">
        <f t="shared" si="30"/>
        <v>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68</v>
      </c>
      <c r="B69" s="17">
        <v>25.0</v>
      </c>
      <c r="C69" s="18"/>
      <c r="D69" s="19">
        <f t="shared" si="25"/>
        <v>0</v>
      </c>
      <c r="E69" s="20"/>
      <c r="F69" s="18"/>
      <c r="G69" s="19">
        <f t="shared" si="26"/>
        <v>0</v>
      </c>
      <c r="H69" s="20"/>
      <c r="I69" s="32"/>
      <c r="J69" s="32">
        <f t="shared" si="27"/>
        <v>0</v>
      </c>
      <c r="K69" s="19">
        <f t="shared" si="28"/>
        <v>0</v>
      </c>
      <c r="L69" s="21">
        <f t="shared" si="29"/>
        <v>0</v>
      </c>
      <c r="M69" s="20">
        <v>20.0</v>
      </c>
      <c r="N69" s="32"/>
      <c r="O69" s="32"/>
      <c r="P69" s="32">
        <f t="shared" si="30"/>
        <v>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69</v>
      </c>
      <c r="B70" s="17">
        <v>115.0</v>
      </c>
      <c r="C70" s="26"/>
      <c r="D70" s="19">
        <f t="shared" si="25"/>
        <v>0</v>
      </c>
      <c r="E70" s="20">
        <v>110.0</v>
      </c>
      <c r="F70" s="18"/>
      <c r="G70" s="19">
        <f t="shared" si="26"/>
        <v>0</v>
      </c>
      <c r="H70" s="20">
        <v>105.0</v>
      </c>
      <c r="I70" s="32"/>
      <c r="J70" s="32">
        <f t="shared" si="27"/>
        <v>0</v>
      </c>
      <c r="K70" s="19">
        <f t="shared" si="28"/>
        <v>0</v>
      </c>
      <c r="L70" s="21">
        <f t="shared" si="29"/>
        <v>0</v>
      </c>
      <c r="M70" s="20">
        <v>85.0</v>
      </c>
      <c r="N70" s="32"/>
      <c r="O70" s="32"/>
      <c r="P70" s="32">
        <f t="shared" si="30"/>
        <v>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69</v>
      </c>
      <c r="B71" s="17">
        <v>20.0</v>
      </c>
      <c r="C71" s="18"/>
      <c r="D71" s="19">
        <f t="shared" si="25"/>
        <v>0</v>
      </c>
      <c r="E71" s="20">
        <v>20.0</v>
      </c>
      <c r="F71" s="18"/>
      <c r="G71" s="19">
        <f t="shared" si="26"/>
        <v>0</v>
      </c>
      <c r="H71" s="20">
        <v>20.0</v>
      </c>
      <c r="I71" s="32"/>
      <c r="J71" s="32">
        <f t="shared" si="27"/>
        <v>0</v>
      </c>
      <c r="K71" s="19">
        <f t="shared" si="28"/>
        <v>0</v>
      </c>
      <c r="L71" s="21">
        <f t="shared" si="29"/>
        <v>0</v>
      </c>
      <c r="M71" s="20">
        <v>15.0</v>
      </c>
      <c r="N71" s="32"/>
      <c r="O71" s="32"/>
      <c r="P71" s="32">
        <f t="shared" si="30"/>
        <v>0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70</v>
      </c>
      <c r="B72" s="42">
        <v>230.0</v>
      </c>
      <c r="C72" s="43"/>
      <c r="D72" s="32">
        <f t="shared" si="25"/>
        <v>0</v>
      </c>
      <c r="E72" s="51"/>
      <c r="F72" s="43"/>
      <c r="G72" s="32">
        <f t="shared" si="26"/>
        <v>0</v>
      </c>
      <c r="H72" s="51"/>
      <c r="I72" s="32"/>
      <c r="J72" s="32">
        <f t="shared" si="27"/>
        <v>0</v>
      </c>
      <c r="K72" s="19">
        <f t="shared" si="28"/>
        <v>0</v>
      </c>
      <c r="L72" s="21">
        <f t="shared" si="29"/>
        <v>0</v>
      </c>
      <c r="M72" s="73"/>
      <c r="N72" s="32"/>
      <c r="O72" s="32"/>
      <c r="P72" s="32">
        <f t="shared" si="30"/>
        <v>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1.75" customHeight="1">
      <c r="A73" s="74"/>
      <c r="B73" s="75"/>
      <c r="C73" s="70" t="s">
        <v>26</v>
      </c>
      <c r="D73" s="70">
        <f>SUM(D62:D72)</f>
        <v>0</v>
      </c>
      <c r="E73" s="70"/>
      <c r="F73" s="70" t="s">
        <v>26</v>
      </c>
      <c r="G73" s="70">
        <f>SUM(G62:G72)</f>
        <v>0</v>
      </c>
      <c r="H73" s="71"/>
      <c r="I73" s="71" t="s">
        <v>26</v>
      </c>
      <c r="J73" s="70">
        <f>SUM(J62:J72)</f>
        <v>0</v>
      </c>
      <c r="K73" s="123">
        <f t="shared" si="28"/>
        <v>0</v>
      </c>
      <c r="L73" s="123"/>
      <c r="M73" s="71" t="s">
        <v>26</v>
      </c>
      <c r="N73" s="70"/>
      <c r="O73" s="70"/>
      <c r="P73" s="70">
        <f>SUM(P62:P72)</f>
        <v>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4.0" customHeight="1">
      <c r="A74" s="76" t="s">
        <v>71</v>
      </c>
      <c r="B74" s="8" t="s">
        <v>2</v>
      </c>
      <c r="C74" s="9" t="s">
        <v>3</v>
      </c>
      <c r="D74" s="10" t="s">
        <v>4</v>
      </c>
      <c r="E74" s="8" t="s">
        <v>5</v>
      </c>
      <c r="F74" s="9" t="s">
        <v>3</v>
      </c>
      <c r="G74" s="9" t="s">
        <v>4</v>
      </c>
      <c r="H74" s="46" t="s">
        <v>6</v>
      </c>
      <c r="I74" s="11" t="s">
        <v>3</v>
      </c>
      <c r="J74" s="11" t="s">
        <v>7</v>
      </c>
      <c r="K74" s="116" t="s">
        <v>96</v>
      </c>
      <c r="L74" s="12" t="s">
        <v>8</v>
      </c>
      <c r="M74" s="8" t="s">
        <v>9</v>
      </c>
      <c r="N74" s="10" t="s">
        <v>10</v>
      </c>
      <c r="O74" s="10" t="s">
        <v>11</v>
      </c>
      <c r="P74" s="9" t="s">
        <v>12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77" t="s">
        <v>72</v>
      </c>
      <c r="B75" s="42">
        <v>475.0</v>
      </c>
      <c r="C75" s="43"/>
      <c r="D75" s="32">
        <f t="shared" ref="D75:D78" si="31">B75*C75</f>
        <v>0</v>
      </c>
      <c r="E75" s="20">
        <v>450.0</v>
      </c>
      <c r="F75" s="43"/>
      <c r="G75" s="32">
        <f t="shared" ref="G75:G78" si="32">E75*F75</f>
        <v>0</v>
      </c>
      <c r="H75" s="20">
        <v>430.0</v>
      </c>
      <c r="I75" s="32"/>
      <c r="J75" s="32">
        <f t="shared" ref="J75:J78" si="33">H75*I75</f>
        <v>0</v>
      </c>
      <c r="K75" s="19">
        <f t="shared" ref="K75:K79" si="34">D75+G75+J75</f>
        <v>0</v>
      </c>
      <c r="L75" s="21">
        <f t="shared" ref="L75:L78" si="35">C75+F75+I75</f>
        <v>0</v>
      </c>
      <c r="M75" s="20">
        <v>350.0</v>
      </c>
      <c r="N75" s="19">
        <v>42.0</v>
      </c>
      <c r="O75" s="19">
        <v>35.0</v>
      </c>
      <c r="P75" s="19">
        <f t="shared" ref="P75:P78" si="36">((B75-M75)*C75)+((E75-M75)*F75)+((H75-M75)*I75)</f>
        <v>0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49" t="s">
        <v>73</v>
      </c>
      <c r="B76" s="17">
        <v>800.0</v>
      </c>
      <c r="C76" s="26"/>
      <c r="D76" s="19">
        <f t="shared" si="31"/>
        <v>0</v>
      </c>
      <c r="E76" s="20">
        <v>750.0</v>
      </c>
      <c r="F76" s="26"/>
      <c r="G76" s="19">
        <f t="shared" si="32"/>
        <v>0</v>
      </c>
      <c r="H76" s="20">
        <v>700.0</v>
      </c>
      <c r="I76" s="117">
        <v>1.0</v>
      </c>
      <c r="J76" s="19">
        <f t="shared" si="33"/>
        <v>700</v>
      </c>
      <c r="K76" s="19">
        <f t="shared" si="34"/>
        <v>700</v>
      </c>
      <c r="L76" s="21">
        <f t="shared" si="35"/>
        <v>1</v>
      </c>
      <c r="M76" s="20">
        <v>550.0</v>
      </c>
      <c r="N76" s="19">
        <v>66.0</v>
      </c>
      <c r="O76" s="19">
        <v>55.0</v>
      </c>
      <c r="P76" s="19">
        <f t="shared" si="36"/>
        <v>150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0.25" customHeight="1">
      <c r="A77" s="22" t="s">
        <v>74</v>
      </c>
      <c r="B77" s="17">
        <v>375.0</v>
      </c>
      <c r="C77" s="18"/>
      <c r="D77" s="19">
        <f t="shared" si="31"/>
        <v>0</v>
      </c>
      <c r="E77" s="20">
        <v>350.0</v>
      </c>
      <c r="F77" s="18"/>
      <c r="G77" s="19">
        <f t="shared" si="32"/>
        <v>0</v>
      </c>
      <c r="H77" s="20">
        <v>325.0</v>
      </c>
      <c r="I77" s="19"/>
      <c r="J77" s="19">
        <f t="shared" si="33"/>
        <v>0</v>
      </c>
      <c r="K77" s="19">
        <f t="shared" si="34"/>
        <v>0</v>
      </c>
      <c r="L77" s="21">
        <f t="shared" si="35"/>
        <v>0</v>
      </c>
      <c r="M77" s="20">
        <v>250.0</v>
      </c>
      <c r="N77" s="19">
        <v>30.0</v>
      </c>
      <c r="O77" s="19">
        <v>25.0</v>
      </c>
      <c r="P77" s="19">
        <f t="shared" si="36"/>
        <v>0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0.25" customHeight="1">
      <c r="A78" s="22" t="s">
        <v>75</v>
      </c>
      <c r="B78" s="17">
        <v>950.0</v>
      </c>
      <c r="C78" s="18"/>
      <c r="D78" s="19">
        <f t="shared" si="31"/>
        <v>0</v>
      </c>
      <c r="E78" s="20">
        <v>900.0</v>
      </c>
      <c r="F78" s="18"/>
      <c r="G78" s="19">
        <f t="shared" si="32"/>
        <v>0</v>
      </c>
      <c r="H78" s="20">
        <v>800.0</v>
      </c>
      <c r="I78" s="19"/>
      <c r="J78" s="19">
        <f t="shared" si="33"/>
        <v>0</v>
      </c>
      <c r="K78" s="19">
        <f t="shared" si="34"/>
        <v>0</v>
      </c>
      <c r="L78" s="21">
        <f t="shared" si="35"/>
        <v>0</v>
      </c>
      <c r="M78" s="20">
        <v>750.0</v>
      </c>
      <c r="N78" s="19">
        <v>90.0</v>
      </c>
      <c r="O78" s="19">
        <v>75.0</v>
      </c>
      <c r="P78" s="19">
        <f t="shared" si="36"/>
        <v>0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0.25" customHeight="1">
      <c r="A79" s="44"/>
      <c r="B79" s="78"/>
      <c r="C79" s="70" t="s">
        <v>26</v>
      </c>
      <c r="D79" s="70">
        <f>SUM(D75:D78)</f>
        <v>0</v>
      </c>
      <c r="E79" s="70"/>
      <c r="F79" s="70" t="s">
        <v>26</v>
      </c>
      <c r="G79" s="70">
        <f>SUM(G75:G78)</f>
        <v>0</v>
      </c>
      <c r="H79" s="71"/>
      <c r="I79" s="71" t="s">
        <v>26</v>
      </c>
      <c r="J79" s="70">
        <f>SUM(J75:J78)</f>
        <v>700</v>
      </c>
      <c r="K79" s="123">
        <f t="shared" si="34"/>
        <v>700</v>
      </c>
      <c r="L79" s="123"/>
      <c r="M79" s="71" t="s">
        <v>26</v>
      </c>
      <c r="N79" s="70"/>
      <c r="O79" s="70"/>
      <c r="P79" s="70">
        <f>SUM(P75:P78)</f>
        <v>150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7.0" customHeight="1">
      <c r="A80" s="124" t="s">
        <v>98</v>
      </c>
      <c r="B80" s="8" t="s">
        <v>2</v>
      </c>
      <c r="C80" s="9" t="s">
        <v>3</v>
      </c>
      <c r="D80" s="10" t="s">
        <v>4</v>
      </c>
      <c r="E80" s="8" t="s">
        <v>5</v>
      </c>
      <c r="F80" s="9" t="s">
        <v>3</v>
      </c>
      <c r="G80" s="9" t="s">
        <v>4</v>
      </c>
      <c r="H80" s="46" t="s">
        <v>6</v>
      </c>
      <c r="I80" s="11" t="s">
        <v>3</v>
      </c>
      <c r="J80" s="11" t="s">
        <v>7</v>
      </c>
      <c r="K80" s="116" t="s">
        <v>96</v>
      </c>
      <c r="L80" s="12" t="s">
        <v>8</v>
      </c>
      <c r="M80" s="8" t="s">
        <v>9</v>
      </c>
      <c r="N80" s="10" t="s">
        <v>10</v>
      </c>
      <c r="O80" s="10" t="s">
        <v>11</v>
      </c>
      <c r="P80" s="9" t="s">
        <v>12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125" t="s">
        <v>99</v>
      </c>
      <c r="B81" s="126">
        <v>100.0</v>
      </c>
      <c r="C81" s="26">
        <v>1.0</v>
      </c>
      <c r="D81" s="19">
        <f t="shared" ref="D81:D91" si="37">B81*C81</f>
        <v>100</v>
      </c>
      <c r="E81" s="127"/>
      <c r="F81" s="18"/>
      <c r="G81" s="19"/>
      <c r="H81" s="127"/>
      <c r="I81" s="19"/>
      <c r="J81" s="19"/>
      <c r="K81" s="19">
        <f t="shared" ref="K81:K92" si="38">D81+G81+J81</f>
        <v>100</v>
      </c>
      <c r="L81" s="21">
        <f t="shared" ref="L81:L91" si="39">C81+F81+I81</f>
        <v>1</v>
      </c>
      <c r="M81" s="128">
        <v>90.0</v>
      </c>
      <c r="N81" s="19"/>
      <c r="O81" s="19"/>
      <c r="P81" s="19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129" t="s">
        <v>100</v>
      </c>
      <c r="B82" s="130">
        <v>800.0</v>
      </c>
      <c r="C82" s="26"/>
      <c r="D82" s="19">
        <f t="shared" si="37"/>
        <v>0</v>
      </c>
      <c r="E82" s="127"/>
      <c r="F82" s="18"/>
      <c r="G82" s="19"/>
      <c r="H82" s="127"/>
      <c r="I82" s="19"/>
      <c r="J82" s="19"/>
      <c r="K82" s="19">
        <f t="shared" si="38"/>
        <v>0</v>
      </c>
      <c r="L82" s="21">
        <f t="shared" si="39"/>
        <v>0</v>
      </c>
      <c r="M82" s="128">
        <v>700.0</v>
      </c>
      <c r="N82" s="19"/>
      <c r="O82" s="19"/>
      <c r="P82" s="19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131" t="s">
        <v>101</v>
      </c>
      <c r="B83" s="130">
        <v>1750.0</v>
      </c>
      <c r="C83" s="18"/>
      <c r="D83" s="19">
        <f t="shared" si="37"/>
        <v>0</v>
      </c>
      <c r="E83" s="127"/>
      <c r="F83" s="18"/>
      <c r="G83" s="19"/>
      <c r="H83" s="127"/>
      <c r="I83" s="19"/>
      <c r="J83" s="19"/>
      <c r="K83" s="19">
        <f t="shared" si="38"/>
        <v>0</v>
      </c>
      <c r="L83" s="21">
        <f t="shared" si="39"/>
        <v>0</v>
      </c>
      <c r="M83" s="128">
        <v>1500.0</v>
      </c>
      <c r="N83" s="19"/>
      <c r="O83" s="19"/>
      <c r="P83" s="19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0.25" customHeight="1">
      <c r="A84" s="131" t="s">
        <v>46</v>
      </c>
      <c r="B84" s="130">
        <v>100.0</v>
      </c>
      <c r="C84" s="26">
        <v>4.0</v>
      </c>
      <c r="D84" s="19">
        <f t="shared" si="37"/>
        <v>400</v>
      </c>
      <c r="E84" s="127"/>
      <c r="F84" s="18"/>
      <c r="G84" s="19"/>
      <c r="H84" s="127"/>
      <c r="I84" s="19"/>
      <c r="J84" s="19"/>
      <c r="K84" s="19">
        <f t="shared" si="38"/>
        <v>400</v>
      </c>
      <c r="L84" s="21">
        <f t="shared" si="39"/>
        <v>4</v>
      </c>
      <c r="M84" s="128">
        <v>90.0</v>
      </c>
      <c r="N84" s="19"/>
      <c r="O84" s="19"/>
      <c r="P84" s="19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131" t="s">
        <v>48</v>
      </c>
      <c r="B85" s="130">
        <v>250.0</v>
      </c>
      <c r="C85" s="26">
        <v>4.0</v>
      </c>
      <c r="D85" s="19">
        <f t="shared" si="37"/>
        <v>1000</v>
      </c>
      <c r="E85" s="127"/>
      <c r="F85" s="18"/>
      <c r="G85" s="19"/>
      <c r="H85" s="127"/>
      <c r="I85" s="19"/>
      <c r="J85" s="19"/>
      <c r="K85" s="19">
        <f t="shared" si="38"/>
        <v>1000</v>
      </c>
      <c r="L85" s="21">
        <f t="shared" si="39"/>
        <v>4</v>
      </c>
      <c r="M85" s="128">
        <v>200.0</v>
      </c>
      <c r="N85" s="19"/>
      <c r="O85" s="19"/>
      <c r="P85" s="19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131" t="s">
        <v>102</v>
      </c>
      <c r="B86" s="130">
        <v>100.0</v>
      </c>
      <c r="C86" s="18"/>
      <c r="D86" s="19">
        <f t="shared" si="37"/>
        <v>0</v>
      </c>
      <c r="E86" s="127"/>
      <c r="F86" s="18"/>
      <c r="G86" s="19"/>
      <c r="H86" s="127"/>
      <c r="I86" s="19"/>
      <c r="J86" s="19"/>
      <c r="K86" s="19">
        <f t="shared" si="38"/>
        <v>0</v>
      </c>
      <c r="L86" s="21">
        <f t="shared" si="39"/>
        <v>0</v>
      </c>
      <c r="M86" s="128">
        <v>90.0</v>
      </c>
      <c r="N86" s="19"/>
      <c r="O86" s="19"/>
      <c r="P86" s="1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31" t="s">
        <v>103</v>
      </c>
      <c r="B87" s="130">
        <v>1500.0</v>
      </c>
      <c r="C87" s="26">
        <v>1.0</v>
      </c>
      <c r="D87" s="19">
        <f t="shared" si="37"/>
        <v>1500</v>
      </c>
      <c r="E87" s="127"/>
      <c r="F87" s="18"/>
      <c r="G87" s="19"/>
      <c r="H87" s="127"/>
      <c r="I87" s="19"/>
      <c r="J87" s="19"/>
      <c r="K87" s="19">
        <f t="shared" si="38"/>
        <v>1500</v>
      </c>
      <c r="L87" s="21">
        <f t="shared" si="39"/>
        <v>1</v>
      </c>
      <c r="M87" s="128">
        <v>1300.0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31" t="s">
        <v>104</v>
      </c>
      <c r="B88" s="130">
        <v>400.0</v>
      </c>
      <c r="C88" s="18"/>
      <c r="D88" s="19">
        <f t="shared" si="37"/>
        <v>0</v>
      </c>
      <c r="E88" s="127"/>
      <c r="F88" s="18"/>
      <c r="G88" s="19"/>
      <c r="H88" s="127"/>
      <c r="I88" s="19"/>
      <c r="J88" s="19"/>
      <c r="K88" s="19">
        <f t="shared" si="38"/>
        <v>0</v>
      </c>
      <c r="L88" s="21">
        <f t="shared" si="39"/>
        <v>0</v>
      </c>
      <c r="M88" s="128">
        <v>350.0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105</v>
      </c>
      <c r="B89" s="130">
        <v>700.0</v>
      </c>
      <c r="C89" s="26">
        <v>3.0</v>
      </c>
      <c r="D89" s="19">
        <f t="shared" si="37"/>
        <v>2100</v>
      </c>
      <c r="E89" s="127"/>
      <c r="F89" s="18"/>
      <c r="G89" s="19"/>
      <c r="H89" s="127"/>
      <c r="I89" s="19"/>
      <c r="J89" s="19"/>
      <c r="K89" s="19">
        <f t="shared" si="38"/>
        <v>2100</v>
      </c>
      <c r="L89" s="21">
        <f t="shared" si="39"/>
        <v>3</v>
      </c>
      <c r="M89" s="128">
        <v>600.0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106</v>
      </c>
      <c r="B90" s="130">
        <v>150.0</v>
      </c>
      <c r="C90" s="18"/>
      <c r="D90" s="19">
        <f t="shared" si="37"/>
        <v>0</v>
      </c>
      <c r="E90" s="127"/>
      <c r="F90" s="18"/>
      <c r="G90" s="19"/>
      <c r="H90" s="127"/>
      <c r="I90" s="19"/>
      <c r="J90" s="19"/>
      <c r="K90" s="19">
        <f t="shared" si="38"/>
        <v>0</v>
      </c>
      <c r="L90" s="21">
        <f t="shared" si="39"/>
        <v>0</v>
      </c>
      <c r="M90" s="128">
        <v>130.0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107</v>
      </c>
      <c r="B91" s="130">
        <v>2100.0</v>
      </c>
      <c r="C91" s="18"/>
      <c r="D91" s="19">
        <f t="shared" si="37"/>
        <v>0</v>
      </c>
      <c r="E91" s="20"/>
      <c r="F91" s="18"/>
      <c r="G91" s="19"/>
      <c r="H91" s="20"/>
      <c r="I91" s="19"/>
      <c r="J91" s="19"/>
      <c r="K91" s="19">
        <f t="shared" si="38"/>
        <v>0</v>
      </c>
      <c r="L91" s="21">
        <f t="shared" si="39"/>
        <v>0</v>
      </c>
      <c r="M91" s="128">
        <v>1900.0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44"/>
      <c r="B92" s="78"/>
      <c r="C92" s="70" t="s">
        <v>26</v>
      </c>
      <c r="D92" s="70">
        <f>SUM(D81:D91)</f>
        <v>5100</v>
      </c>
      <c r="E92" s="70"/>
      <c r="F92" s="70" t="s">
        <v>26</v>
      </c>
      <c r="G92" s="70">
        <f>SUM(G81:G91)</f>
        <v>0</v>
      </c>
      <c r="H92" s="71"/>
      <c r="I92" s="71" t="s">
        <v>26</v>
      </c>
      <c r="J92" s="70">
        <f>SUM(J81:J91)</f>
        <v>0</v>
      </c>
      <c r="K92" s="123">
        <f t="shared" si="38"/>
        <v>5100</v>
      </c>
      <c r="L92" s="123"/>
      <c r="M92" s="71" t="s">
        <v>26</v>
      </c>
      <c r="N92" s="70"/>
      <c r="O92" s="70"/>
      <c r="P92" s="70">
        <f>SUM(P81:P91)</f>
        <v>0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7.0" customHeight="1">
      <c r="A93" s="79" t="s">
        <v>76</v>
      </c>
      <c r="B93" s="8" t="s">
        <v>2</v>
      </c>
      <c r="C93" s="9" t="s">
        <v>3</v>
      </c>
      <c r="D93" s="10" t="s">
        <v>4</v>
      </c>
      <c r="E93" s="8" t="s">
        <v>5</v>
      </c>
      <c r="F93" s="9" t="s">
        <v>3</v>
      </c>
      <c r="G93" s="9" t="s">
        <v>4</v>
      </c>
      <c r="H93" s="46" t="s">
        <v>6</v>
      </c>
      <c r="I93" s="11" t="s">
        <v>3</v>
      </c>
      <c r="J93" s="11" t="s">
        <v>7</v>
      </c>
      <c r="K93" s="116" t="s">
        <v>96</v>
      </c>
      <c r="L93" s="12" t="s">
        <v>8</v>
      </c>
      <c r="M93" s="8" t="s">
        <v>9</v>
      </c>
      <c r="N93" s="10" t="s">
        <v>10</v>
      </c>
      <c r="O93" s="10" t="s">
        <v>11</v>
      </c>
      <c r="P93" s="9" t="s">
        <v>12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44" t="s">
        <v>77</v>
      </c>
      <c r="B94" s="42">
        <v>45.0</v>
      </c>
      <c r="C94" s="80"/>
      <c r="D94" s="32">
        <f t="shared" ref="D94:D95" si="40">B94*C94</f>
        <v>0</v>
      </c>
      <c r="E94" s="20">
        <v>40.0</v>
      </c>
      <c r="F94" s="80"/>
      <c r="G94" s="32">
        <f t="shared" ref="G94:G95" si="41">E94*F94</f>
        <v>0</v>
      </c>
      <c r="H94" s="20">
        <v>25.0</v>
      </c>
      <c r="I94" s="81"/>
      <c r="J94" s="32">
        <f t="shared" ref="J94:J95" si="42">H94*I94</f>
        <v>0</v>
      </c>
      <c r="K94" s="19">
        <f t="shared" ref="K94:K96" si="43">D94+G94+J94</f>
        <v>0</v>
      </c>
      <c r="L94" s="21">
        <f t="shared" ref="L94:L95" si="44">C94+F94+I94</f>
        <v>0</v>
      </c>
      <c r="M94" s="20">
        <v>17.36</v>
      </c>
      <c r="N94" s="32">
        <v>2.08</v>
      </c>
      <c r="O94" s="32">
        <v>1.74</v>
      </c>
      <c r="P94" s="32">
        <f t="shared" ref="P94:P95" si="45">((B94-M94)*C94)+((E94-M94)*F94)+((H94-M94)*I94)</f>
        <v>0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44" t="s">
        <v>78</v>
      </c>
      <c r="B95" s="42">
        <v>25.0</v>
      </c>
      <c r="C95" s="80"/>
      <c r="D95" s="32">
        <f t="shared" si="40"/>
        <v>0</v>
      </c>
      <c r="E95" s="20">
        <v>15.0</v>
      </c>
      <c r="F95" s="80"/>
      <c r="G95" s="32">
        <f t="shared" si="41"/>
        <v>0</v>
      </c>
      <c r="H95" s="20">
        <v>20.0</v>
      </c>
      <c r="I95" s="81"/>
      <c r="J95" s="32">
        <f t="shared" si="42"/>
        <v>0</v>
      </c>
      <c r="K95" s="19">
        <f t="shared" si="43"/>
        <v>0</v>
      </c>
      <c r="L95" s="21">
        <f t="shared" si="44"/>
        <v>0</v>
      </c>
      <c r="M95" s="20">
        <v>10.08</v>
      </c>
      <c r="N95" s="32">
        <v>1.21</v>
      </c>
      <c r="O95" s="32">
        <v>1.01</v>
      </c>
      <c r="P95" s="32">
        <f t="shared" si="45"/>
        <v>0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44"/>
      <c r="B96" s="78"/>
      <c r="C96" s="70" t="s">
        <v>26</v>
      </c>
      <c r="D96" s="70">
        <f>SUM(D94+D95)</f>
        <v>0</v>
      </c>
      <c r="E96" s="70"/>
      <c r="F96" s="70" t="s">
        <v>26</v>
      </c>
      <c r="G96" s="70">
        <f>SUM(G94+G95)</f>
        <v>0</v>
      </c>
      <c r="H96" s="71"/>
      <c r="I96" s="71" t="s">
        <v>26</v>
      </c>
      <c r="J96" s="70">
        <f>SUM(J94+J95)</f>
        <v>0</v>
      </c>
      <c r="K96" s="123">
        <f t="shared" si="43"/>
        <v>0</v>
      </c>
      <c r="L96" s="123"/>
      <c r="M96" s="71" t="s">
        <v>26</v>
      </c>
      <c r="N96" s="70"/>
      <c r="O96" s="70"/>
      <c r="P96" s="70">
        <f>SUM(P94)</f>
        <v>0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7.0" customHeight="1">
      <c r="A97" s="79" t="s">
        <v>79</v>
      </c>
      <c r="B97" s="8" t="s">
        <v>2</v>
      </c>
      <c r="C97" s="9" t="s">
        <v>3</v>
      </c>
      <c r="D97" s="10" t="s">
        <v>4</v>
      </c>
      <c r="E97" s="8" t="s">
        <v>5</v>
      </c>
      <c r="F97" s="9" t="s">
        <v>3</v>
      </c>
      <c r="G97" s="9" t="s">
        <v>4</v>
      </c>
      <c r="H97" s="46" t="s">
        <v>6</v>
      </c>
      <c r="I97" s="11" t="s">
        <v>3</v>
      </c>
      <c r="J97" s="11" t="s">
        <v>7</v>
      </c>
      <c r="K97" s="116" t="s">
        <v>96</v>
      </c>
      <c r="L97" s="12" t="s">
        <v>8</v>
      </c>
      <c r="M97" s="8" t="s">
        <v>9</v>
      </c>
      <c r="N97" s="10" t="s">
        <v>10</v>
      </c>
      <c r="O97" s="10" t="s">
        <v>11</v>
      </c>
      <c r="P97" s="9" t="s">
        <v>12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0.25" customHeight="1">
      <c r="A98" s="44" t="s">
        <v>80</v>
      </c>
      <c r="B98" s="42">
        <v>550.0</v>
      </c>
      <c r="C98" s="82">
        <v>5.0</v>
      </c>
      <c r="D98" s="32">
        <f>B98*C98</f>
        <v>2750</v>
      </c>
      <c r="E98" s="20"/>
      <c r="F98" s="80"/>
      <c r="G98" s="32">
        <f>E98*F98</f>
        <v>0</v>
      </c>
      <c r="H98" s="20"/>
      <c r="I98" s="81"/>
      <c r="J98" s="32">
        <f>H98*I98</f>
        <v>0</v>
      </c>
      <c r="K98" s="19">
        <f t="shared" ref="K98:K99" si="46">D98+G98+J98</f>
        <v>2750</v>
      </c>
      <c r="L98" s="21">
        <f>C98+F98+I98</f>
        <v>5</v>
      </c>
      <c r="M98" s="20">
        <v>500.0</v>
      </c>
      <c r="N98" s="32"/>
      <c r="O98" s="32"/>
      <c r="P98" s="32">
        <f>((B98-M98)*C98)+((E98-M98)*F98)+((H98-M98)*I98)</f>
        <v>250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0.25" customHeight="1">
      <c r="A99" s="83"/>
      <c r="B99" s="84"/>
      <c r="C99" s="85" t="s">
        <v>81</v>
      </c>
      <c r="D99" s="86">
        <f>D17+D27+D37+D60+D73+D79+D96+D98+D92</f>
        <v>57420</v>
      </c>
      <c r="E99" s="87"/>
      <c r="F99" s="85" t="s">
        <v>81</v>
      </c>
      <c r="G99" s="86">
        <f>G17+G27+G37+G60+G73+G79+G96+G98+G92</f>
        <v>400</v>
      </c>
      <c r="H99" s="87"/>
      <c r="I99" s="85" t="s">
        <v>81</v>
      </c>
      <c r="J99" s="86">
        <f>J17+J27+J37+J60+J73+J79+J96+J98</f>
        <v>3300</v>
      </c>
      <c r="K99" s="118">
        <f t="shared" si="46"/>
        <v>61120</v>
      </c>
      <c r="L99" s="119"/>
      <c r="M99" s="85" t="s">
        <v>81</v>
      </c>
      <c r="N99" s="86"/>
      <c r="O99" s="86"/>
      <c r="P99" s="86">
        <f>P17+P27+P37+P60+P73+P79+P96+P98</f>
        <v>22279</v>
      </c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</row>
    <row r="100" ht="20.25" customHeight="1">
      <c r="A100" s="3"/>
      <c r="B100" s="89"/>
      <c r="C100" s="90" t="s">
        <v>82</v>
      </c>
      <c r="E100" s="91">
        <f>K99</f>
        <v>61120</v>
      </c>
      <c r="G100" s="92"/>
      <c r="H100" s="93"/>
      <c r="I100" s="92"/>
      <c r="J100" s="132"/>
      <c r="K100" s="132"/>
      <c r="L100" s="132"/>
      <c r="M100" s="132"/>
      <c r="N100" s="133" t="s">
        <v>83</v>
      </c>
      <c r="P100" s="93">
        <f>P99</f>
        <v>22279</v>
      </c>
      <c r="Q100" s="9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15.75" customHeight="1">
      <c r="B101" s="95" t="s">
        <v>84</v>
      </c>
      <c r="I101" s="95"/>
      <c r="J101" s="95"/>
      <c r="K101" s="92"/>
      <c r="L101" s="92"/>
      <c r="M101" s="95"/>
      <c r="R101" s="3"/>
      <c r="S101" s="3"/>
      <c r="T101" s="3"/>
      <c r="U101" s="2"/>
      <c r="V101" s="2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15.75" customHeight="1">
      <c r="A102" s="96"/>
      <c r="B102" s="97" t="s">
        <v>85</v>
      </c>
      <c r="C102" s="98"/>
      <c r="D102" s="99" t="s">
        <v>86</v>
      </c>
      <c r="E102" s="100"/>
      <c r="F102" s="100"/>
      <c r="G102" s="99" t="s">
        <v>87</v>
      </c>
      <c r="H102" s="98"/>
      <c r="I102" s="101"/>
      <c r="J102" s="101"/>
      <c r="K102" s="92"/>
      <c r="L102" s="92"/>
      <c r="M102" s="99" t="s">
        <v>88</v>
      </c>
      <c r="N102" s="98"/>
      <c r="O102" s="99" t="s">
        <v>87</v>
      </c>
      <c r="P102" s="98"/>
      <c r="Q102" s="101"/>
      <c r="R102" s="3"/>
      <c r="S102" s="3"/>
      <c r="T102" s="3"/>
      <c r="U102" s="2"/>
      <c r="V102" s="2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15.75" customHeight="1">
      <c r="A103" s="102"/>
      <c r="B103" s="103">
        <v>1000.0</v>
      </c>
      <c r="C103" s="98"/>
      <c r="D103" s="104">
        <v>30.0</v>
      </c>
      <c r="E103" s="100"/>
      <c r="F103" s="100"/>
      <c r="G103" s="105">
        <f>D103*B103</f>
        <v>30000</v>
      </c>
      <c r="H103" s="98"/>
      <c r="I103" s="106"/>
      <c r="J103" s="2"/>
      <c r="K103" s="92"/>
      <c r="L103" s="92"/>
      <c r="M103" s="134"/>
      <c r="N103" s="98"/>
      <c r="O103" s="107">
        <v>150.0</v>
      </c>
      <c r="P103" s="98"/>
      <c r="Q103" s="135"/>
      <c r="R103" s="3"/>
      <c r="S103" s="3"/>
      <c r="T103" s="3"/>
      <c r="U103" s="2"/>
      <c r="V103" s="2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15.75" customHeight="1">
      <c r="A104" s="102"/>
      <c r="B104" s="103">
        <v>500.0</v>
      </c>
      <c r="C104" s="98"/>
      <c r="D104" s="104">
        <v>13.0</v>
      </c>
      <c r="E104" s="100"/>
      <c r="F104" s="100"/>
      <c r="G104" s="105">
        <f>B104*D104</f>
        <v>6500</v>
      </c>
      <c r="H104" s="98"/>
      <c r="I104" s="106"/>
      <c r="J104" s="2"/>
      <c r="K104" s="92"/>
      <c r="L104" s="92"/>
      <c r="M104" s="134"/>
      <c r="N104" s="98"/>
      <c r="O104" s="107">
        <v>2380.0</v>
      </c>
      <c r="P104" s="98"/>
      <c r="Q104" s="135"/>
      <c r="R104" s="3"/>
      <c r="S104" s="3"/>
      <c r="T104" s="3"/>
      <c r="U104" s="2"/>
      <c r="V104" s="2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A105" s="102"/>
      <c r="B105" s="103">
        <v>200.0</v>
      </c>
      <c r="C105" s="98"/>
      <c r="D105" s="108"/>
      <c r="E105" s="100"/>
      <c r="F105" s="100"/>
      <c r="G105" s="105">
        <f>D105*B105</f>
        <v>0</v>
      </c>
      <c r="H105" s="98"/>
      <c r="I105" s="106"/>
      <c r="J105" s="2"/>
      <c r="K105" s="92"/>
      <c r="L105" s="92"/>
      <c r="M105" s="134"/>
      <c r="N105" s="98"/>
      <c r="O105" s="107">
        <v>150.0</v>
      </c>
      <c r="P105" s="98"/>
      <c r="Q105" s="135"/>
      <c r="R105" s="3"/>
      <c r="S105" s="3"/>
      <c r="T105" s="3"/>
      <c r="U105" s="2"/>
      <c r="V105" s="2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102"/>
      <c r="B106" s="103">
        <v>100.0</v>
      </c>
      <c r="C106" s="98"/>
      <c r="D106" s="104">
        <v>13.0</v>
      </c>
      <c r="E106" s="100"/>
      <c r="F106" s="100"/>
      <c r="G106" s="105">
        <f>B106*D106</f>
        <v>1300</v>
      </c>
      <c r="H106" s="98"/>
      <c r="I106" s="106"/>
      <c r="J106" s="2"/>
      <c r="K106" s="92"/>
      <c r="L106" s="92"/>
      <c r="M106" s="134"/>
      <c r="N106" s="98"/>
      <c r="O106" s="107">
        <v>1900.0</v>
      </c>
      <c r="P106" s="98"/>
      <c r="Q106" s="135"/>
      <c r="R106" s="3"/>
      <c r="S106" s="3"/>
      <c r="T106" s="3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102"/>
      <c r="B107" s="103">
        <v>50.0</v>
      </c>
      <c r="C107" s="98"/>
      <c r="D107" s="104">
        <v>110.0</v>
      </c>
      <c r="E107" s="100"/>
      <c r="F107" s="100"/>
      <c r="G107" s="105">
        <f>D107*B107</f>
        <v>5500</v>
      </c>
      <c r="H107" s="98"/>
      <c r="I107" s="106"/>
      <c r="J107" s="2"/>
      <c r="K107" s="92"/>
      <c r="L107" s="92"/>
      <c r="M107" s="134"/>
      <c r="N107" s="98"/>
      <c r="O107" s="107">
        <v>450.0</v>
      </c>
      <c r="P107" s="98"/>
      <c r="Q107" s="135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102"/>
      <c r="B108" s="103">
        <v>20.0</v>
      </c>
      <c r="C108" s="98"/>
      <c r="D108" s="104">
        <v>7.0</v>
      </c>
      <c r="E108" s="100"/>
      <c r="F108" s="100"/>
      <c r="G108" s="105">
        <f>B108*D108</f>
        <v>140</v>
      </c>
      <c r="H108" s="98"/>
      <c r="I108" s="106"/>
      <c r="J108" s="2"/>
      <c r="K108" s="92"/>
      <c r="L108" s="92"/>
      <c r="M108" s="134"/>
      <c r="N108" s="98"/>
      <c r="O108" s="107">
        <v>1000.0</v>
      </c>
      <c r="P108" s="98"/>
      <c r="Q108" s="13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96"/>
      <c r="B109" s="97" t="s">
        <v>89</v>
      </c>
      <c r="C109" s="98"/>
      <c r="D109" s="99" t="s">
        <v>86</v>
      </c>
      <c r="E109" s="100"/>
      <c r="F109" s="100"/>
      <c r="G109" s="99" t="s">
        <v>87</v>
      </c>
      <c r="H109" s="98"/>
      <c r="I109" s="109"/>
      <c r="J109" s="92"/>
      <c r="K109" s="92"/>
      <c r="L109" s="92"/>
      <c r="M109" s="134"/>
      <c r="N109" s="98"/>
      <c r="O109" s="107">
        <v>1450.0</v>
      </c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20.0</v>
      </c>
      <c r="C110" s="98"/>
      <c r="D110" s="104">
        <v>98.0</v>
      </c>
      <c r="E110" s="100"/>
      <c r="F110" s="100"/>
      <c r="G110" s="105">
        <f>D110*B110</f>
        <v>1960</v>
      </c>
      <c r="H110" s="98"/>
      <c r="I110" s="106"/>
      <c r="J110" s="2"/>
      <c r="K110" s="92"/>
      <c r="L110" s="92"/>
      <c r="M110" s="134"/>
      <c r="N110" s="98"/>
      <c r="O110" s="107">
        <v>150.0</v>
      </c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/>
      <c r="C111" s="98"/>
      <c r="D111" s="104"/>
      <c r="E111" s="100"/>
      <c r="F111" s="100"/>
      <c r="G111" s="105"/>
      <c r="H111" s="98"/>
      <c r="I111" s="106"/>
      <c r="J111" s="2"/>
      <c r="K111" s="92"/>
      <c r="L111" s="92"/>
      <c r="M111" s="103"/>
      <c r="N111" s="98"/>
      <c r="O111" s="107">
        <v>610.0</v>
      </c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/>
      <c r="C112" s="98"/>
      <c r="D112" s="104"/>
      <c r="E112" s="100"/>
      <c r="F112" s="100"/>
      <c r="G112" s="105"/>
      <c r="H112" s="98"/>
      <c r="I112" s="106"/>
      <c r="J112" s="2"/>
      <c r="K112" s="92"/>
      <c r="L112" s="92"/>
      <c r="M112" s="103"/>
      <c r="N112" s="98"/>
      <c r="O112" s="107">
        <v>500.0</v>
      </c>
      <c r="P112" s="98"/>
      <c r="Q112" s="135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102"/>
      <c r="B113" s="103"/>
      <c r="C113" s="98"/>
      <c r="D113" s="104"/>
      <c r="E113" s="100"/>
      <c r="F113" s="100"/>
      <c r="G113" s="105"/>
      <c r="H113" s="98"/>
      <c r="I113" s="106"/>
      <c r="J113" s="2"/>
      <c r="K113" s="92"/>
      <c r="L113" s="92"/>
      <c r="M113" s="103"/>
      <c r="N113" s="98"/>
      <c r="O113" s="107">
        <v>900.0</v>
      </c>
      <c r="P113" s="98"/>
      <c r="Q113" s="135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102"/>
      <c r="B114" s="103"/>
      <c r="C114" s="98"/>
      <c r="D114" s="104"/>
      <c r="E114" s="100"/>
      <c r="F114" s="100"/>
      <c r="G114" s="105"/>
      <c r="H114" s="98"/>
      <c r="I114" s="106"/>
      <c r="J114" s="2"/>
      <c r="K114" s="92"/>
      <c r="L114" s="92"/>
      <c r="M114" s="103"/>
      <c r="N114" s="98"/>
      <c r="O114" s="107">
        <v>2250.0</v>
      </c>
      <c r="P114" s="98"/>
      <c r="Q114" s="135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102"/>
      <c r="B115" s="103">
        <v>10.0</v>
      </c>
      <c r="C115" s="98"/>
      <c r="D115" s="104"/>
      <c r="E115" s="100"/>
      <c r="F115" s="100"/>
      <c r="G115" s="105">
        <f>B115*D115</f>
        <v>0</v>
      </c>
      <c r="H115" s="98"/>
      <c r="I115" s="106"/>
      <c r="J115" s="2"/>
      <c r="K115" s="92"/>
      <c r="L115" s="92"/>
      <c r="M115" s="103"/>
      <c r="N115" s="98"/>
      <c r="O115" s="107">
        <v>350.0</v>
      </c>
      <c r="P115" s="98"/>
      <c r="Q115" s="135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102"/>
      <c r="B116" s="103">
        <v>5.0</v>
      </c>
      <c r="C116" s="98"/>
      <c r="D116" s="104">
        <v>4.0</v>
      </c>
      <c r="E116" s="100"/>
      <c r="F116" s="100"/>
      <c r="G116" s="105">
        <f>D116*B116</f>
        <v>20</v>
      </c>
      <c r="H116" s="98"/>
      <c r="I116" s="106"/>
      <c r="J116" s="2"/>
      <c r="K116" s="92"/>
      <c r="L116" s="92"/>
      <c r="M116" s="103"/>
      <c r="N116" s="98"/>
      <c r="O116" s="107">
        <v>550.0</v>
      </c>
      <c r="P116" s="98"/>
      <c r="Q116" s="92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102"/>
      <c r="B117" s="103"/>
      <c r="C117" s="98"/>
      <c r="D117" s="104"/>
      <c r="E117" s="100"/>
      <c r="F117" s="100"/>
      <c r="G117" s="105"/>
      <c r="H117" s="98"/>
      <c r="I117" s="106"/>
      <c r="J117" s="2"/>
      <c r="K117" s="92"/>
      <c r="L117" s="92"/>
      <c r="M117" s="103"/>
      <c r="N117" s="98"/>
      <c r="O117" s="107">
        <v>2750.0</v>
      </c>
      <c r="P117" s="98"/>
      <c r="Q117" s="92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102"/>
      <c r="B118" s="103"/>
      <c r="C118" s="98"/>
      <c r="D118" s="104"/>
      <c r="E118" s="100"/>
      <c r="F118" s="100"/>
      <c r="G118" s="105"/>
      <c r="H118" s="98"/>
      <c r="I118" s="106"/>
      <c r="J118" s="2"/>
      <c r="K118" s="92"/>
      <c r="L118" s="92"/>
      <c r="M118" s="103"/>
      <c r="N118" s="98"/>
      <c r="O118" s="107">
        <v>1650.0</v>
      </c>
      <c r="P118" s="98"/>
      <c r="Q118" s="92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3"/>
      <c r="C119" s="98"/>
      <c r="D119" s="104"/>
      <c r="E119" s="100"/>
      <c r="F119" s="100"/>
      <c r="G119" s="105"/>
      <c r="H119" s="98"/>
      <c r="I119" s="106"/>
      <c r="J119" s="2"/>
      <c r="K119" s="92"/>
      <c r="L119" s="92"/>
      <c r="M119" s="103"/>
      <c r="N119" s="98"/>
      <c r="O119" s="107">
        <v>350.0</v>
      </c>
      <c r="P119" s="98"/>
      <c r="Q119" s="92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3"/>
      <c r="C120" s="98"/>
      <c r="D120" s="104"/>
      <c r="E120" s="100"/>
      <c r="F120" s="100"/>
      <c r="G120" s="105"/>
      <c r="H120" s="98"/>
      <c r="I120" s="106"/>
      <c r="J120" s="2"/>
      <c r="K120" s="92"/>
      <c r="L120" s="92"/>
      <c r="M120" s="103"/>
      <c r="N120" s="98"/>
      <c r="O120" s="107">
        <v>1500.0</v>
      </c>
      <c r="P120" s="98"/>
      <c r="Q120" s="92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3">
        <v>1.0</v>
      </c>
      <c r="C121" s="98"/>
      <c r="D121" s="104"/>
      <c r="E121" s="100"/>
      <c r="F121" s="100"/>
      <c r="G121" s="105">
        <f>B121*D121</f>
        <v>0</v>
      </c>
      <c r="H121" s="98"/>
      <c r="I121" s="106"/>
      <c r="J121" s="2"/>
      <c r="K121" s="92"/>
      <c r="L121" s="92"/>
      <c r="M121" s="103"/>
      <c r="N121" s="98"/>
      <c r="O121" s="107">
        <v>700.0</v>
      </c>
      <c r="P121" s="98"/>
      <c r="Q121" s="92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20.25" customHeight="1">
      <c r="A122" s="3"/>
      <c r="B122" s="110"/>
      <c r="C122" s="111"/>
      <c r="D122" s="111"/>
      <c r="E122" s="112" t="s">
        <v>90</v>
      </c>
      <c r="F122" s="98"/>
      <c r="G122" s="113">
        <f>SUM(G103:G121)</f>
        <v>45420</v>
      </c>
      <c r="H122" s="98"/>
      <c r="I122" s="111"/>
      <c r="J122" s="111"/>
      <c r="K122" s="92"/>
      <c r="L122" s="92"/>
      <c r="M122" s="111" t="s">
        <v>26</v>
      </c>
      <c r="O122" s="113">
        <f>SUM(O103:O121)</f>
        <v>19740</v>
      </c>
      <c r="P122" s="98"/>
      <c r="Q122" s="136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7.25" customHeight="1">
      <c r="A123" s="3"/>
      <c r="B123" s="110"/>
      <c r="C123" s="111"/>
      <c r="D123" s="111"/>
      <c r="E123" s="112" t="s">
        <v>91</v>
      </c>
      <c r="F123" s="98"/>
      <c r="G123" s="113">
        <f>O122</f>
        <v>19740</v>
      </c>
      <c r="H123" s="98"/>
      <c r="K123" s="92"/>
      <c r="L123" s="92"/>
      <c r="N123" s="3"/>
      <c r="O123" s="3"/>
      <c r="P123" s="3"/>
      <c r="Q123" s="3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20.25" customHeight="1">
      <c r="A124" s="3"/>
      <c r="B124" s="110"/>
      <c r="C124" s="111"/>
      <c r="D124" s="111"/>
      <c r="E124" s="112" t="s">
        <v>92</v>
      </c>
      <c r="F124" s="98"/>
      <c r="G124" s="114"/>
      <c r="H124" s="98"/>
      <c r="K124" s="92"/>
      <c r="L124" s="92"/>
      <c r="N124" s="3"/>
      <c r="O124" s="3"/>
      <c r="P124" s="3"/>
      <c r="Q124" s="3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20.25" customHeight="1">
      <c r="A125" s="3"/>
      <c r="B125" s="110"/>
      <c r="C125" s="111"/>
      <c r="D125" s="111"/>
      <c r="E125" s="112" t="s">
        <v>93</v>
      </c>
      <c r="F125" s="98"/>
      <c r="G125" s="114"/>
      <c r="H125" s="98"/>
      <c r="K125" s="92"/>
      <c r="L125" s="92"/>
      <c r="N125" s="3"/>
      <c r="O125" s="3"/>
      <c r="P125" s="3"/>
      <c r="Q125" s="3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20.25" customHeight="1">
      <c r="A126" s="102"/>
      <c r="B126" s="102"/>
      <c r="C126" s="111"/>
      <c r="D126" s="111"/>
      <c r="E126" s="112" t="s">
        <v>94</v>
      </c>
      <c r="F126" s="98"/>
      <c r="G126" s="114">
        <v>1000.0</v>
      </c>
      <c r="H126" s="98"/>
      <c r="K126" s="92"/>
      <c r="L126" s="92"/>
      <c r="N126" s="3"/>
      <c r="O126" s="3"/>
      <c r="P126" s="3"/>
      <c r="Q126" s="3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20.25" customHeight="1">
      <c r="A127" s="102"/>
      <c r="B127" s="102"/>
      <c r="C127" s="111"/>
      <c r="D127" s="111"/>
      <c r="E127" s="112" t="s">
        <v>95</v>
      </c>
      <c r="F127" s="98"/>
      <c r="G127" s="113">
        <v>0.0</v>
      </c>
      <c r="H127" s="98"/>
      <c r="I127" s="3"/>
      <c r="J127" s="3"/>
      <c r="K127" s="92"/>
      <c r="L127" s="92"/>
      <c r="M127" s="3"/>
      <c r="N127" s="3"/>
      <c r="O127" s="3"/>
      <c r="P127" s="3"/>
      <c r="Q127" s="3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8.75" customHeight="1">
      <c r="A128" s="102"/>
      <c r="B128" s="102"/>
      <c r="C128" s="111"/>
      <c r="D128" s="111"/>
      <c r="E128" s="112" t="s">
        <v>26</v>
      </c>
      <c r="F128" s="98"/>
      <c r="G128" s="113">
        <f>SUM(G122:G127)</f>
        <v>66160</v>
      </c>
      <c r="H128" s="98"/>
      <c r="I128" s="3"/>
      <c r="J128" s="3"/>
      <c r="K128" s="92"/>
      <c r="L128" s="92"/>
      <c r="M128" s="3"/>
      <c r="N128" s="3"/>
      <c r="O128" s="3"/>
      <c r="P128" s="3"/>
      <c r="Q128" s="3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102"/>
      <c r="B129" s="102"/>
      <c r="C129" s="102"/>
      <c r="D129" s="102"/>
      <c r="E129" s="102"/>
      <c r="F129" s="102"/>
      <c r="G129" s="102"/>
      <c r="H129" s="10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102"/>
      <c r="B130" s="102"/>
      <c r="C130" s="102"/>
      <c r="D130" s="102"/>
      <c r="E130" s="102"/>
      <c r="F130" s="102"/>
      <c r="G130" s="102"/>
      <c r="H130" s="10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102"/>
      <c r="B131" s="102"/>
      <c r="C131" s="102"/>
      <c r="D131" s="102"/>
      <c r="E131" s="102"/>
      <c r="F131" s="102"/>
      <c r="G131" s="102"/>
      <c r="H131" s="10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102"/>
      <c r="B132" s="102"/>
      <c r="C132" s="102"/>
      <c r="D132" s="102"/>
      <c r="E132" s="102"/>
      <c r="F132" s="102"/>
      <c r="G132" s="102"/>
      <c r="H132" s="10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3"/>
      <c r="B133" s="2"/>
      <c r="C133" s="2"/>
      <c r="D133" s="2"/>
      <c r="E133" s="2"/>
      <c r="F133" s="2"/>
      <c r="G133" s="2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5.75" customHeight="1">
      <c r="A134" s="3"/>
      <c r="B134" s="2"/>
      <c r="C134" s="2"/>
      <c r="D134" s="2"/>
      <c r="E134" s="2"/>
      <c r="F134" s="2"/>
      <c r="G134" s="2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15.75" customHeight="1">
      <c r="A135" s="3"/>
      <c r="B135" s="2"/>
      <c r="C135" s="2"/>
      <c r="D135" s="2"/>
      <c r="E135" s="2"/>
      <c r="F135" s="2"/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15.75" customHeight="1">
      <c r="A136" s="3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5.75" customHeight="1">
      <c r="A137" s="3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3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3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3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3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19">
        <f t="shared" ref="S141:S144" si="47">E152*H152</f>
        <v>0</v>
      </c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3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19">
        <f t="shared" si="47"/>
        <v>0</v>
      </c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3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19">
        <f t="shared" si="47"/>
        <v>0</v>
      </c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19">
        <f t="shared" si="47"/>
        <v>0</v>
      </c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5.75" customHeight="1">
      <c r="A344" s="3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"/>
      <c r="V344" s="2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5.75" customHeight="1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</row>
    <row r="346" ht="15.75" customHeight="1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  <row r="1020" ht="15.75" customHeight="1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</row>
    <row r="1021" ht="15.75" customHeight="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</row>
    <row r="1022" ht="15.75" customHeight="1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</row>
    <row r="1023" ht="15.75" customHeight="1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</row>
    <row r="1024" ht="15.75" customHeight="1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</row>
    <row r="1025" ht="15.75" customHeight="1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</row>
    <row r="1026" ht="15.75" customHeight="1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</row>
    <row r="1027" ht="15.75" customHeight="1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</row>
  </sheetData>
  <mergeCells count="121">
    <mergeCell ref="M108:N108"/>
    <mergeCell ref="M109:N109"/>
    <mergeCell ref="M105:N105"/>
    <mergeCell ref="O105:P105"/>
    <mergeCell ref="M106:N106"/>
    <mergeCell ref="O106:P106"/>
    <mergeCell ref="M107:N107"/>
    <mergeCell ref="O107:P107"/>
    <mergeCell ref="O108:P108"/>
    <mergeCell ref="O109:P109"/>
    <mergeCell ref="C100:D100"/>
    <mergeCell ref="E100:F100"/>
    <mergeCell ref="N100:O100"/>
    <mergeCell ref="B101:H101"/>
    <mergeCell ref="B102:C102"/>
    <mergeCell ref="D102:F102"/>
    <mergeCell ref="G102:H102"/>
    <mergeCell ref="D105:F105"/>
    <mergeCell ref="G105:H105"/>
    <mergeCell ref="M101:Q101"/>
    <mergeCell ref="M102:N102"/>
    <mergeCell ref="O102:P102"/>
    <mergeCell ref="M103:N103"/>
    <mergeCell ref="O103:P103"/>
    <mergeCell ref="M104:N104"/>
    <mergeCell ref="O104:P104"/>
    <mergeCell ref="B103:C103"/>
    <mergeCell ref="D103:F103"/>
    <mergeCell ref="G103:H103"/>
    <mergeCell ref="B104:C104"/>
    <mergeCell ref="D104:F104"/>
    <mergeCell ref="G104:H104"/>
    <mergeCell ref="B105:C105"/>
    <mergeCell ref="D108:F108"/>
    <mergeCell ref="G108:H108"/>
    <mergeCell ref="B106:C106"/>
    <mergeCell ref="D106:F106"/>
    <mergeCell ref="G106:H106"/>
    <mergeCell ref="B107:C107"/>
    <mergeCell ref="D107:F107"/>
    <mergeCell ref="G107:H107"/>
    <mergeCell ref="B108:C108"/>
    <mergeCell ref="D112:F112"/>
    <mergeCell ref="G112:H112"/>
    <mergeCell ref="D118:F118"/>
    <mergeCell ref="G118:H118"/>
    <mergeCell ref="B116:C116"/>
    <mergeCell ref="D116:F116"/>
    <mergeCell ref="G116:H116"/>
    <mergeCell ref="B117:C117"/>
    <mergeCell ref="D117:F117"/>
    <mergeCell ref="G117:H117"/>
    <mergeCell ref="B118:C118"/>
    <mergeCell ref="B119:C119"/>
    <mergeCell ref="D119:F119"/>
    <mergeCell ref="G119:H119"/>
    <mergeCell ref="B120:C120"/>
    <mergeCell ref="D120:F120"/>
    <mergeCell ref="G120:H120"/>
    <mergeCell ref="B121:C121"/>
    <mergeCell ref="D121:F121"/>
    <mergeCell ref="G121:H121"/>
    <mergeCell ref="E122:F122"/>
    <mergeCell ref="G122:H122"/>
    <mergeCell ref="E123:F123"/>
    <mergeCell ref="G123:H123"/>
    <mergeCell ref="G124:H124"/>
    <mergeCell ref="E128:F128"/>
    <mergeCell ref="G128:H128"/>
    <mergeCell ref="E124:F124"/>
    <mergeCell ref="E125:F125"/>
    <mergeCell ref="G125:H125"/>
    <mergeCell ref="E126:F126"/>
    <mergeCell ref="G126:H126"/>
    <mergeCell ref="E127:F127"/>
    <mergeCell ref="G127:H127"/>
    <mergeCell ref="B109:C109"/>
    <mergeCell ref="D109:F109"/>
    <mergeCell ref="G109:H109"/>
    <mergeCell ref="D110:F110"/>
    <mergeCell ref="G110:H110"/>
    <mergeCell ref="M110:N110"/>
    <mergeCell ref="O110:P110"/>
    <mergeCell ref="B110:C110"/>
    <mergeCell ref="B111:C111"/>
    <mergeCell ref="D111:F111"/>
    <mergeCell ref="G111:H111"/>
    <mergeCell ref="M111:N111"/>
    <mergeCell ref="O111:P111"/>
    <mergeCell ref="B112:C112"/>
    <mergeCell ref="D115:F115"/>
    <mergeCell ref="G115:H115"/>
    <mergeCell ref="B113:C113"/>
    <mergeCell ref="D113:F113"/>
    <mergeCell ref="G113:H113"/>
    <mergeCell ref="B114:C114"/>
    <mergeCell ref="D114:F114"/>
    <mergeCell ref="G114:H114"/>
    <mergeCell ref="B115:C115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O116:P116"/>
    <mergeCell ref="O117:P117"/>
    <mergeCell ref="O118:P118"/>
    <mergeCell ref="O119:P119"/>
    <mergeCell ref="O120:P120"/>
    <mergeCell ref="O121:P121"/>
    <mergeCell ref="O122:P122"/>
    <mergeCell ref="M112:N112"/>
    <mergeCell ref="O112:P112"/>
    <mergeCell ref="M113:N113"/>
    <mergeCell ref="O113:P113"/>
    <mergeCell ref="M114:N114"/>
    <mergeCell ref="O114:P114"/>
    <mergeCell ref="O115:P1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45422.0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18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>
        <v>2.0</v>
      </c>
      <c r="D9" s="19">
        <f t="shared" si="1"/>
        <v>960</v>
      </c>
      <c r="E9" s="20">
        <v>460.0</v>
      </c>
      <c r="F9" s="19"/>
      <c r="G9" s="19">
        <f t="shared" si="2"/>
        <v>0</v>
      </c>
      <c r="H9" s="20">
        <v>450.0</v>
      </c>
      <c r="I9" s="117">
        <v>1.0</v>
      </c>
      <c r="J9" s="19">
        <f t="shared" si="3"/>
        <v>450</v>
      </c>
      <c r="K9" s="19">
        <f t="shared" si="4"/>
        <v>1410</v>
      </c>
      <c r="L9" s="21">
        <f t="shared" si="5"/>
        <v>3</v>
      </c>
      <c r="M9" s="20">
        <v>360.0</v>
      </c>
      <c r="N9" s="19">
        <v>43.2</v>
      </c>
      <c r="O9" s="19">
        <v>36.0</v>
      </c>
      <c r="P9" s="19">
        <f t="shared" si="6"/>
        <v>330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/>
      <c r="D10" s="19">
        <f t="shared" si="1"/>
        <v>0</v>
      </c>
      <c r="E10" s="20">
        <v>1400.0</v>
      </c>
      <c r="F10" s="19"/>
      <c r="G10" s="19">
        <f t="shared" si="2"/>
        <v>0</v>
      </c>
      <c r="H10" s="20">
        <v>1375.0</v>
      </c>
      <c r="I10" s="19"/>
      <c r="J10" s="19">
        <f t="shared" si="3"/>
        <v>0</v>
      </c>
      <c r="K10" s="19">
        <f t="shared" si="4"/>
        <v>0</v>
      </c>
      <c r="L10" s="21">
        <f t="shared" si="5"/>
        <v>0</v>
      </c>
      <c r="M10" s="20">
        <v>1125.0</v>
      </c>
      <c r="N10" s="19">
        <v>135.0</v>
      </c>
      <c r="O10" s="19">
        <v>112.5</v>
      </c>
      <c r="P10" s="19">
        <f t="shared" si="6"/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/>
      <c r="D12" s="19">
        <f t="shared" si="1"/>
        <v>0</v>
      </c>
      <c r="E12" s="20">
        <v>1400.0</v>
      </c>
      <c r="F12" s="19"/>
      <c r="G12" s="19">
        <f t="shared" si="2"/>
        <v>0</v>
      </c>
      <c r="H12" s="20">
        <v>1375.0</v>
      </c>
      <c r="I12" s="19"/>
      <c r="J12" s="19">
        <f t="shared" si="3"/>
        <v>0</v>
      </c>
      <c r="K12" s="19">
        <f t="shared" si="4"/>
        <v>0</v>
      </c>
      <c r="L12" s="21">
        <f t="shared" si="5"/>
        <v>0</v>
      </c>
      <c r="M12" s="20">
        <v>1125.0</v>
      </c>
      <c r="N12" s="19">
        <v>135.0</v>
      </c>
      <c r="O12" s="19">
        <v>112.5</v>
      </c>
      <c r="P12" s="19">
        <f t="shared" si="6"/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24.0</v>
      </c>
      <c r="D13" s="19">
        <f t="shared" si="1"/>
        <v>10800</v>
      </c>
      <c r="E13" s="20">
        <v>440.0</v>
      </c>
      <c r="F13" s="19"/>
      <c r="G13" s="19">
        <f t="shared" si="2"/>
        <v>0</v>
      </c>
      <c r="H13" s="20">
        <v>425.0</v>
      </c>
      <c r="I13" s="19"/>
      <c r="J13" s="19">
        <f t="shared" si="3"/>
        <v>0</v>
      </c>
      <c r="K13" s="19">
        <f t="shared" si="4"/>
        <v>10800</v>
      </c>
      <c r="L13" s="21">
        <f t="shared" si="5"/>
        <v>24</v>
      </c>
      <c r="M13" s="20">
        <v>360.0</v>
      </c>
      <c r="N13" s="19">
        <v>43.2</v>
      </c>
      <c r="O13" s="19">
        <v>36.0</v>
      </c>
      <c r="P13" s="19">
        <f t="shared" si="6"/>
        <v>2160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>
        <v>8.0</v>
      </c>
      <c r="D14" s="19">
        <f t="shared" si="1"/>
        <v>4000</v>
      </c>
      <c r="E14" s="20">
        <v>480.0</v>
      </c>
      <c r="F14" s="19"/>
      <c r="G14" s="19">
        <f t="shared" si="2"/>
        <v>0</v>
      </c>
      <c r="H14" s="20">
        <v>450.0</v>
      </c>
      <c r="I14" s="19"/>
      <c r="J14" s="19">
        <f t="shared" si="3"/>
        <v>0</v>
      </c>
      <c r="K14" s="19">
        <f t="shared" si="4"/>
        <v>4000</v>
      </c>
      <c r="L14" s="21">
        <f t="shared" si="5"/>
        <v>8</v>
      </c>
      <c r="M14" s="20">
        <v>360.0</v>
      </c>
      <c r="N14" s="19">
        <v>43.2</v>
      </c>
      <c r="O14" s="19">
        <v>36.0</v>
      </c>
      <c r="P14" s="19">
        <f t="shared" si="6"/>
        <v>1120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/>
      <c r="D15" s="19">
        <f t="shared" si="1"/>
        <v>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0</v>
      </c>
      <c r="L15" s="21">
        <f t="shared" si="5"/>
        <v>0</v>
      </c>
      <c r="M15" s="20">
        <v>200.0</v>
      </c>
      <c r="N15" s="19">
        <v>24.0</v>
      </c>
      <c r="O15" s="19">
        <v>20.0</v>
      </c>
      <c r="P15" s="19">
        <f t="shared" si="6"/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>
        <v>7.0</v>
      </c>
      <c r="D16" s="19">
        <f t="shared" si="1"/>
        <v>11550</v>
      </c>
      <c r="E16" s="20">
        <v>1600.0</v>
      </c>
      <c r="F16" s="19"/>
      <c r="G16" s="19">
        <f t="shared" si="2"/>
        <v>0</v>
      </c>
      <c r="H16" s="20">
        <v>1500.0</v>
      </c>
      <c r="I16" s="19"/>
      <c r="J16" s="19">
        <f t="shared" si="3"/>
        <v>0</v>
      </c>
      <c r="K16" s="19">
        <f t="shared" si="4"/>
        <v>11550</v>
      </c>
      <c r="L16" s="21">
        <f t="shared" si="5"/>
        <v>7</v>
      </c>
      <c r="M16" s="20">
        <v>1125.0</v>
      </c>
      <c r="N16" s="19">
        <v>135.0</v>
      </c>
      <c r="O16" s="19">
        <v>112.5</v>
      </c>
      <c r="P16" s="32">
        <f t="shared" si="6"/>
        <v>3675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27310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450</v>
      </c>
      <c r="K17" s="118">
        <f t="shared" si="4"/>
        <v>27760</v>
      </c>
      <c r="L17" s="119"/>
      <c r="M17" s="35" t="s">
        <v>26</v>
      </c>
      <c r="N17" s="33"/>
      <c r="O17" s="33"/>
      <c r="P17" s="33">
        <f>SUM(P5:P16)</f>
        <v>7285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3"/>
      <c r="D19" s="32">
        <f t="shared" ref="D19:D26" si="7">B19*C19</f>
        <v>0</v>
      </c>
      <c r="E19" s="20">
        <v>350.0</v>
      </c>
      <c r="F19" s="43"/>
      <c r="G19" s="19">
        <f t="shared" ref="G19:G26" si="8">E19*F19</f>
        <v>0</v>
      </c>
      <c r="H19" s="20">
        <v>325.0</v>
      </c>
      <c r="I19" s="32"/>
      <c r="J19" s="32">
        <f t="shared" ref="J19:J26" si="9">H19*I19</f>
        <v>0</v>
      </c>
      <c r="K19" s="19">
        <f t="shared" ref="K19:K27" si="10">D19+G19+J19</f>
        <v>0</v>
      </c>
      <c r="L19" s="21">
        <f t="shared" ref="L19:L26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6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>
        <v>5.0</v>
      </c>
      <c r="D20" s="19">
        <f t="shared" si="7"/>
        <v>9500</v>
      </c>
      <c r="E20" s="20">
        <v>1700.0</v>
      </c>
      <c r="F20" s="26"/>
      <c r="G20" s="19">
        <f t="shared" si="8"/>
        <v>0</v>
      </c>
      <c r="H20" s="20">
        <v>1500.0</v>
      </c>
      <c r="I20" s="19"/>
      <c r="J20" s="19">
        <f t="shared" si="9"/>
        <v>0</v>
      </c>
      <c r="K20" s="19">
        <f t="shared" si="10"/>
        <v>9500</v>
      </c>
      <c r="L20" s="21">
        <f t="shared" si="11"/>
        <v>5</v>
      </c>
      <c r="M20" s="20">
        <v>1200.0</v>
      </c>
      <c r="N20" s="19">
        <v>144.0</v>
      </c>
      <c r="O20" s="19">
        <v>120.0</v>
      </c>
      <c r="P20" s="19">
        <f t="shared" si="12"/>
        <v>3500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22" t="s">
        <v>30</v>
      </c>
      <c r="B21" s="17">
        <v>860.0</v>
      </c>
      <c r="C21" s="26">
        <v>3.0</v>
      </c>
      <c r="D21" s="19">
        <f t="shared" si="7"/>
        <v>2580</v>
      </c>
      <c r="E21" s="20">
        <v>800.0</v>
      </c>
      <c r="F21" s="26"/>
      <c r="G21" s="19">
        <f t="shared" si="8"/>
        <v>0</v>
      </c>
      <c r="H21" s="20">
        <v>750.0</v>
      </c>
      <c r="I21" s="117">
        <v>1.0</v>
      </c>
      <c r="J21" s="19">
        <f t="shared" si="9"/>
        <v>750</v>
      </c>
      <c r="K21" s="19">
        <f t="shared" si="10"/>
        <v>3330</v>
      </c>
      <c r="L21" s="21">
        <f t="shared" si="11"/>
        <v>4</v>
      </c>
      <c r="M21" s="20">
        <v>600.0</v>
      </c>
      <c r="N21" s="19">
        <v>72.0</v>
      </c>
      <c r="O21" s="19">
        <v>60.0</v>
      </c>
      <c r="P21" s="19">
        <f t="shared" si="12"/>
        <v>930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31</v>
      </c>
      <c r="B22" s="17">
        <v>2800.0</v>
      </c>
      <c r="C22" s="18"/>
      <c r="D22" s="19">
        <f t="shared" si="7"/>
        <v>0</v>
      </c>
      <c r="E22" s="20"/>
      <c r="F22" s="18"/>
      <c r="G22" s="19">
        <f t="shared" si="8"/>
        <v>0</v>
      </c>
      <c r="H22" s="20"/>
      <c r="I22" s="19"/>
      <c r="J22" s="19">
        <f t="shared" si="9"/>
        <v>0</v>
      </c>
      <c r="K22" s="19">
        <f t="shared" si="10"/>
        <v>0</v>
      </c>
      <c r="L22" s="21">
        <f t="shared" si="11"/>
        <v>0</v>
      </c>
      <c r="M22" s="20">
        <v>800.0</v>
      </c>
      <c r="N22" s="19">
        <v>96.0</v>
      </c>
      <c r="O22" s="19">
        <v>80.0</v>
      </c>
      <c r="P22" s="19">
        <f t="shared" si="12"/>
        <v>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32</v>
      </c>
      <c r="B23" s="17">
        <v>2000.0</v>
      </c>
      <c r="C23" s="18"/>
      <c r="D23" s="19">
        <f t="shared" si="7"/>
        <v>0</v>
      </c>
      <c r="E23" s="20">
        <v>1800.0</v>
      </c>
      <c r="F23" s="18"/>
      <c r="G23" s="19">
        <f t="shared" si="8"/>
        <v>0</v>
      </c>
      <c r="H23" s="20">
        <v>1500.0</v>
      </c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/>
      <c r="O23" s="19"/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33</v>
      </c>
      <c r="B24" s="17">
        <v>1500.0</v>
      </c>
      <c r="C24" s="26">
        <v>3.0</v>
      </c>
      <c r="D24" s="19">
        <f t="shared" si="7"/>
        <v>4500</v>
      </c>
      <c r="E24" s="20">
        <v>1400.0</v>
      </c>
      <c r="F24" s="18"/>
      <c r="G24" s="19">
        <f t="shared" si="8"/>
        <v>0</v>
      </c>
      <c r="H24" s="20">
        <v>1300.0</v>
      </c>
      <c r="I24" s="19"/>
      <c r="J24" s="19">
        <f t="shared" si="9"/>
        <v>0</v>
      </c>
      <c r="K24" s="19">
        <f t="shared" si="10"/>
        <v>4500</v>
      </c>
      <c r="L24" s="21">
        <f t="shared" si="11"/>
        <v>3</v>
      </c>
      <c r="M24" s="20">
        <v>800.0</v>
      </c>
      <c r="N24" s="19"/>
      <c r="O24" s="19"/>
      <c r="P24" s="19">
        <f t="shared" si="12"/>
        <v>2100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1000.0</v>
      </c>
      <c r="C25" s="18"/>
      <c r="D25" s="19">
        <f t="shared" si="7"/>
        <v>0</v>
      </c>
      <c r="E25" s="20">
        <v>980.0</v>
      </c>
      <c r="F25" s="18"/>
      <c r="G25" s="19">
        <f t="shared" si="8"/>
        <v>0</v>
      </c>
      <c r="H25" s="20">
        <v>950.0</v>
      </c>
      <c r="I25" s="19"/>
      <c r="J25" s="19">
        <f t="shared" si="9"/>
        <v>0</v>
      </c>
      <c r="K25" s="19">
        <f t="shared" si="10"/>
        <v>0</v>
      </c>
      <c r="L25" s="21">
        <f t="shared" si="11"/>
        <v>0</v>
      </c>
      <c r="M25" s="20">
        <v>800.0</v>
      </c>
      <c r="N25" s="19"/>
      <c r="O25" s="19"/>
      <c r="P25" s="19">
        <f t="shared" si="12"/>
        <v>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44" t="s">
        <v>34</v>
      </c>
      <c r="B26" s="17">
        <v>1500.0</v>
      </c>
      <c r="C26" s="18"/>
      <c r="D26" s="19">
        <f t="shared" si="7"/>
        <v>0</v>
      </c>
      <c r="E26" s="20"/>
      <c r="F26" s="18"/>
      <c r="G26" s="19">
        <f t="shared" si="8"/>
        <v>0</v>
      </c>
      <c r="H26" s="20"/>
      <c r="I26" s="32"/>
      <c r="J26" s="32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8.75" customHeight="1">
      <c r="A27" s="3"/>
      <c r="B27" s="33"/>
      <c r="C27" s="33" t="s">
        <v>26</v>
      </c>
      <c r="D27" s="33">
        <f>SUM(D19:D26)</f>
        <v>16580</v>
      </c>
      <c r="E27" s="33"/>
      <c r="F27" s="33" t="s">
        <v>26</v>
      </c>
      <c r="G27" s="34">
        <f>SUM(G19:G26)</f>
        <v>0</v>
      </c>
      <c r="H27" s="35"/>
      <c r="I27" s="35" t="s">
        <v>26</v>
      </c>
      <c r="J27" s="33">
        <f>SUM(J19:J26)</f>
        <v>750</v>
      </c>
      <c r="K27" s="118">
        <f t="shared" si="10"/>
        <v>17330</v>
      </c>
      <c r="L27" s="119"/>
      <c r="M27" s="35" t="s">
        <v>26</v>
      </c>
      <c r="N27" s="33"/>
      <c r="O27" s="33"/>
      <c r="P27" s="33">
        <f>SUM(P19:P26)</f>
        <v>6530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27.0" customHeight="1">
      <c r="A28" s="45" t="s">
        <v>35</v>
      </c>
      <c r="B28" s="8" t="s">
        <v>2</v>
      </c>
      <c r="C28" s="9" t="s">
        <v>3</v>
      </c>
      <c r="D28" s="10" t="s">
        <v>4</v>
      </c>
      <c r="E28" s="8" t="s">
        <v>5</v>
      </c>
      <c r="F28" s="9" t="s">
        <v>3</v>
      </c>
      <c r="G28" s="9" t="s">
        <v>4</v>
      </c>
      <c r="H28" s="46" t="s">
        <v>6</v>
      </c>
      <c r="I28" s="11" t="s">
        <v>3</v>
      </c>
      <c r="J28" s="11" t="s">
        <v>7</v>
      </c>
      <c r="K28" s="116" t="s">
        <v>96</v>
      </c>
      <c r="L28" s="12" t="s">
        <v>8</v>
      </c>
      <c r="M28" s="8" t="s">
        <v>9</v>
      </c>
      <c r="N28" s="10" t="s">
        <v>10</v>
      </c>
      <c r="O28" s="10" t="s">
        <v>11</v>
      </c>
      <c r="P28" s="9" t="s">
        <v>12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0.25" customHeight="1">
      <c r="A29" s="16" t="s">
        <v>36</v>
      </c>
      <c r="B29" s="17">
        <v>1450.0</v>
      </c>
      <c r="C29" s="26"/>
      <c r="D29" s="19">
        <f t="shared" ref="D29:D36" si="13">B29*C29</f>
        <v>0</v>
      </c>
      <c r="E29" s="20">
        <v>1400.0</v>
      </c>
      <c r="F29" s="18"/>
      <c r="G29" s="19">
        <f t="shared" ref="G29:G36" si="14">E29*F29</f>
        <v>0</v>
      </c>
      <c r="H29" s="20">
        <v>1300.0</v>
      </c>
      <c r="I29" s="117"/>
      <c r="J29" s="19">
        <f t="shared" ref="J29:J36" si="15">H29*I29</f>
        <v>0</v>
      </c>
      <c r="K29" s="19">
        <f t="shared" ref="K29:K37" si="16">D29+G29+J29</f>
        <v>0</v>
      </c>
      <c r="L29" s="21">
        <f t="shared" ref="L29:L36" si="17">C29+F29+I29</f>
        <v>0</v>
      </c>
      <c r="M29" s="20">
        <v>1000.0</v>
      </c>
      <c r="N29" s="19">
        <v>120.0</v>
      </c>
      <c r="O29" s="19">
        <v>100.0</v>
      </c>
      <c r="P29" s="19">
        <f t="shared" ref="P29:P36" si="18">((B29-M29)*C29)+((E29-M29)*F29)+((H29-M29)*I29)</f>
        <v>0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21" t="s">
        <v>97</v>
      </c>
      <c r="B30" s="68">
        <v>150.0</v>
      </c>
      <c r="C30" s="26">
        <v>10.0</v>
      </c>
      <c r="D30" s="19">
        <f t="shared" si="13"/>
        <v>1500</v>
      </c>
      <c r="E30" s="122">
        <v>140.0</v>
      </c>
      <c r="F30" s="18"/>
      <c r="G30" s="19">
        <f t="shared" si="14"/>
        <v>0</v>
      </c>
      <c r="H30" s="122">
        <v>135.0</v>
      </c>
      <c r="I30" s="19"/>
      <c r="J30" s="19">
        <f t="shared" si="15"/>
        <v>0</v>
      </c>
      <c r="K30" s="19">
        <f t="shared" si="16"/>
        <v>1500</v>
      </c>
      <c r="L30" s="21">
        <f t="shared" si="17"/>
        <v>10</v>
      </c>
      <c r="M30" s="122">
        <v>110.0</v>
      </c>
      <c r="N30" s="117">
        <v>12.0</v>
      </c>
      <c r="O30" s="117">
        <v>10.0</v>
      </c>
      <c r="P30" s="19">
        <f t="shared" si="18"/>
        <v>400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108</v>
      </c>
      <c r="B31" s="68">
        <v>150.0</v>
      </c>
      <c r="C31" s="26">
        <v>2.0</v>
      </c>
      <c r="D31" s="19">
        <f t="shared" si="13"/>
        <v>300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300</v>
      </c>
      <c r="L31" s="21">
        <f t="shared" si="17"/>
        <v>2</v>
      </c>
      <c r="M31" s="122">
        <v>100.0</v>
      </c>
      <c r="N31" s="117">
        <v>12.0</v>
      </c>
      <c r="O31" s="117">
        <v>10.0</v>
      </c>
      <c r="P31" s="19">
        <f t="shared" si="18"/>
        <v>100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22" t="s">
        <v>37</v>
      </c>
      <c r="B32" s="17">
        <v>375.0</v>
      </c>
      <c r="C32" s="26">
        <v>3.0</v>
      </c>
      <c r="D32" s="19">
        <f t="shared" si="13"/>
        <v>1125</v>
      </c>
      <c r="E32" s="20">
        <v>360.0</v>
      </c>
      <c r="F32" s="18"/>
      <c r="G32" s="19">
        <f t="shared" si="14"/>
        <v>0</v>
      </c>
      <c r="H32" s="20">
        <v>340.0</v>
      </c>
      <c r="I32" s="19"/>
      <c r="J32" s="19">
        <f t="shared" si="15"/>
        <v>0</v>
      </c>
      <c r="K32" s="19">
        <f t="shared" si="16"/>
        <v>1125</v>
      </c>
      <c r="L32" s="21">
        <f t="shared" si="17"/>
        <v>3</v>
      </c>
      <c r="M32" s="20">
        <v>280.0</v>
      </c>
      <c r="N32" s="19">
        <v>33.6</v>
      </c>
      <c r="O32" s="19">
        <v>28.0</v>
      </c>
      <c r="P32" s="19">
        <f t="shared" si="18"/>
        <v>285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47" t="s">
        <v>38</v>
      </c>
      <c r="B33" s="42">
        <v>430.0</v>
      </c>
      <c r="C33" s="48">
        <v>23.0</v>
      </c>
      <c r="D33" s="32">
        <f t="shared" si="13"/>
        <v>9890</v>
      </c>
      <c r="E33" s="20">
        <v>400.0</v>
      </c>
      <c r="F33" s="48">
        <v>1.0</v>
      </c>
      <c r="G33" s="32">
        <f t="shared" si="14"/>
        <v>400</v>
      </c>
      <c r="H33" s="20">
        <v>350.0</v>
      </c>
      <c r="I33" s="82">
        <v>4.0</v>
      </c>
      <c r="J33" s="32">
        <f t="shared" si="15"/>
        <v>1400</v>
      </c>
      <c r="K33" s="19">
        <f t="shared" si="16"/>
        <v>11690</v>
      </c>
      <c r="L33" s="21">
        <f t="shared" si="17"/>
        <v>28</v>
      </c>
      <c r="M33" s="20">
        <v>260.0</v>
      </c>
      <c r="N33" s="19">
        <v>31.2</v>
      </c>
      <c r="O33" s="19">
        <v>26.0</v>
      </c>
      <c r="P33" s="19">
        <f t="shared" si="18"/>
        <v>4410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49" t="s">
        <v>39</v>
      </c>
      <c r="B34" s="17">
        <v>450.0</v>
      </c>
      <c r="C34" s="26">
        <v>11.0</v>
      </c>
      <c r="D34" s="19">
        <f t="shared" si="13"/>
        <v>4950</v>
      </c>
      <c r="E34" s="20">
        <v>430.0</v>
      </c>
      <c r="F34" s="18"/>
      <c r="G34" s="19">
        <f t="shared" si="14"/>
        <v>0</v>
      </c>
      <c r="H34" s="20">
        <v>400.0</v>
      </c>
      <c r="I34" s="117">
        <v>1.0</v>
      </c>
      <c r="J34" s="19">
        <f t="shared" si="15"/>
        <v>400</v>
      </c>
      <c r="K34" s="19">
        <f t="shared" si="16"/>
        <v>5350</v>
      </c>
      <c r="L34" s="21">
        <f t="shared" si="17"/>
        <v>12</v>
      </c>
      <c r="M34" s="20">
        <v>330.0</v>
      </c>
      <c r="N34" s="19">
        <v>39.6</v>
      </c>
      <c r="O34" s="19">
        <v>33.0</v>
      </c>
      <c r="P34" s="19">
        <f t="shared" si="18"/>
        <v>1390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9.5" customHeight="1">
      <c r="A35" s="50" t="s">
        <v>40</v>
      </c>
      <c r="B35" s="17">
        <v>450.0</v>
      </c>
      <c r="C35" s="26">
        <v>13.0</v>
      </c>
      <c r="D35" s="19">
        <f t="shared" si="13"/>
        <v>5850</v>
      </c>
      <c r="E35" s="20">
        <v>400.0</v>
      </c>
      <c r="F35" s="26"/>
      <c r="G35" s="19">
        <f t="shared" si="14"/>
        <v>0</v>
      </c>
      <c r="H35" s="122">
        <v>350.0</v>
      </c>
      <c r="I35" s="117"/>
      <c r="J35" s="19">
        <f t="shared" si="15"/>
        <v>0</v>
      </c>
      <c r="K35" s="19">
        <f t="shared" si="16"/>
        <v>5850</v>
      </c>
      <c r="L35" s="21">
        <f t="shared" si="17"/>
        <v>13</v>
      </c>
      <c r="M35" s="20">
        <v>280.0</v>
      </c>
      <c r="N35" s="19">
        <v>33.6</v>
      </c>
      <c r="O35" s="19">
        <v>28.0</v>
      </c>
      <c r="P35" s="32">
        <f t="shared" si="18"/>
        <v>2210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9.5" customHeight="1">
      <c r="A36" s="31" t="s">
        <v>41</v>
      </c>
      <c r="B36" s="17">
        <v>220.0</v>
      </c>
      <c r="C36" s="18"/>
      <c r="D36" s="19">
        <f t="shared" si="13"/>
        <v>0</v>
      </c>
      <c r="E36" s="51"/>
      <c r="F36" s="18"/>
      <c r="G36" s="19">
        <f t="shared" si="14"/>
        <v>0</v>
      </c>
      <c r="H36" s="20"/>
      <c r="I36" s="19"/>
      <c r="J36" s="19">
        <f t="shared" si="15"/>
        <v>0</v>
      </c>
      <c r="K36" s="19">
        <f t="shared" si="16"/>
        <v>0</v>
      </c>
      <c r="L36" s="21">
        <f t="shared" si="17"/>
        <v>0</v>
      </c>
      <c r="M36" s="20">
        <v>120.0</v>
      </c>
      <c r="N36" s="19"/>
      <c r="O36" s="19"/>
      <c r="P36" s="32">
        <f t="shared" si="18"/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5.75" customHeight="1">
      <c r="A37" s="3"/>
      <c r="B37" s="33"/>
      <c r="C37" s="33" t="s">
        <v>26</v>
      </c>
      <c r="D37" s="33">
        <f>SUM(D29:D36)</f>
        <v>23615</v>
      </c>
      <c r="E37" s="33"/>
      <c r="F37" s="33" t="s">
        <v>26</v>
      </c>
      <c r="G37" s="34">
        <f>SUM(G29:G36)</f>
        <v>400</v>
      </c>
      <c r="H37" s="35"/>
      <c r="I37" s="35" t="s">
        <v>26</v>
      </c>
      <c r="J37" s="33">
        <f>SUM(J29:J36)</f>
        <v>1800</v>
      </c>
      <c r="K37" s="118">
        <f t="shared" si="16"/>
        <v>25815</v>
      </c>
      <c r="L37" s="119"/>
      <c r="M37" s="35" t="s">
        <v>26</v>
      </c>
      <c r="N37" s="33"/>
      <c r="O37" s="33"/>
      <c r="P37" s="33">
        <f>SUM(P29:P36)</f>
        <v>8795</v>
      </c>
      <c r="Q37" s="3"/>
      <c r="R37" s="3"/>
      <c r="S37" s="3"/>
      <c r="T37" s="3"/>
      <c r="U37" s="2"/>
      <c r="V37" s="2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25.5" customHeight="1">
      <c r="A38" s="36" t="s">
        <v>42</v>
      </c>
      <c r="B38" s="8" t="s">
        <v>2</v>
      </c>
      <c r="C38" s="37" t="s">
        <v>3</v>
      </c>
      <c r="D38" s="38" t="s">
        <v>4</v>
      </c>
      <c r="E38" s="39" t="s">
        <v>5</v>
      </c>
      <c r="F38" s="37" t="s">
        <v>3</v>
      </c>
      <c r="G38" s="37" t="s">
        <v>4</v>
      </c>
      <c r="H38" s="40" t="s">
        <v>6</v>
      </c>
      <c r="I38" s="41" t="s">
        <v>3</v>
      </c>
      <c r="J38" s="41" t="s">
        <v>7</v>
      </c>
      <c r="K38" s="116" t="s">
        <v>96</v>
      </c>
      <c r="L38" s="12" t="s">
        <v>8</v>
      </c>
      <c r="M38" s="8" t="s">
        <v>9</v>
      </c>
      <c r="N38" s="10" t="s">
        <v>10</v>
      </c>
      <c r="O38" s="10" t="s">
        <v>11</v>
      </c>
      <c r="P38" s="41" t="s">
        <v>12</v>
      </c>
      <c r="Q38" s="3"/>
      <c r="R38" s="3"/>
      <c r="S38" s="3"/>
      <c r="T38" s="3"/>
      <c r="U38" s="2"/>
      <c r="V38" s="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20.25" customHeight="1">
      <c r="A39" s="22" t="s">
        <v>43</v>
      </c>
      <c r="B39" s="17">
        <v>250.0</v>
      </c>
      <c r="C39" s="18"/>
      <c r="D39" s="18">
        <f t="shared" ref="D39:D59" si="19">B39*C39</f>
        <v>0</v>
      </c>
      <c r="E39" s="20"/>
      <c r="F39" s="18"/>
      <c r="G39" s="18">
        <f t="shared" ref="G39:G59" si="20">E39*F39</f>
        <v>0</v>
      </c>
      <c r="H39" s="20"/>
      <c r="I39" s="19"/>
      <c r="J39" s="21">
        <f t="shared" ref="J39:J59" si="21">H39*I39</f>
        <v>0</v>
      </c>
      <c r="K39" s="19">
        <f t="shared" ref="K39:K60" si="22">D39+G39+J39</f>
        <v>0</v>
      </c>
      <c r="L39" s="21">
        <f t="shared" ref="L39:L59" si="23">C39+F39+I39</f>
        <v>0</v>
      </c>
      <c r="M39" s="20"/>
      <c r="N39" s="19"/>
      <c r="O39" s="19"/>
      <c r="P39" s="21">
        <f t="shared" ref="P39:P57" si="24">((B39-M39)*C39)+((E39-M39)*F39)+((H39-M39)*I39)</f>
        <v>0</v>
      </c>
      <c r="Q39" s="3"/>
      <c r="R39" s="3"/>
      <c r="S39" s="3"/>
      <c r="T39" s="3"/>
      <c r="U39" s="2"/>
      <c r="V39" s="2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20.25" customHeight="1">
      <c r="A40" s="44" t="s">
        <v>44</v>
      </c>
      <c r="B40" s="17">
        <v>250.0</v>
      </c>
      <c r="C40" s="18"/>
      <c r="D40" s="18">
        <f t="shared" si="19"/>
        <v>0</v>
      </c>
      <c r="E40" s="122">
        <v>150.0</v>
      </c>
      <c r="F40" s="26"/>
      <c r="G40" s="18">
        <f t="shared" si="20"/>
        <v>0</v>
      </c>
      <c r="H40" s="20"/>
      <c r="I40" s="32"/>
      <c r="J40" s="52">
        <f t="shared" si="21"/>
        <v>0</v>
      </c>
      <c r="K40" s="19">
        <f t="shared" si="22"/>
        <v>0</v>
      </c>
      <c r="L40" s="21">
        <f t="shared" si="23"/>
        <v>0</v>
      </c>
      <c r="M40" s="20"/>
      <c r="N40" s="19"/>
      <c r="O40" s="19"/>
      <c r="P40" s="52">
        <f t="shared" si="24"/>
        <v>0</v>
      </c>
      <c r="Q40" s="3"/>
      <c r="R40" s="3"/>
      <c r="S40" s="3"/>
      <c r="T40" s="3"/>
      <c r="U40" s="2"/>
      <c r="V40" s="2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20.25" customHeight="1">
      <c r="A41" s="53" t="s">
        <v>45</v>
      </c>
      <c r="B41" s="17">
        <v>50.0</v>
      </c>
      <c r="C41" s="26"/>
      <c r="D41" s="18">
        <f t="shared" si="19"/>
        <v>0</v>
      </c>
      <c r="E41" s="20">
        <v>35.0</v>
      </c>
      <c r="F41" s="18"/>
      <c r="G41" s="18">
        <f t="shared" si="20"/>
        <v>0</v>
      </c>
      <c r="H41" s="20"/>
      <c r="I41" s="19"/>
      <c r="J41" s="21">
        <f t="shared" si="21"/>
        <v>0</v>
      </c>
      <c r="K41" s="19">
        <f t="shared" si="22"/>
        <v>0</v>
      </c>
      <c r="L41" s="21">
        <f t="shared" si="23"/>
        <v>0</v>
      </c>
      <c r="M41" s="20"/>
      <c r="N41" s="19"/>
      <c r="O41" s="19"/>
      <c r="P41" s="21">
        <f t="shared" si="24"/>
        <v>0</v>
      </c>
      <c r="Q41" s="3"/>
      <c r="R41" s="3"/>
      <c r="S41" s="3"/>
      <c r="T41" s="3"/>
      <c r="U41" s="2"/>
      <c r="V41" s="2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20.25" customHeight="1">
      <c r="A42" s="22" t="s">
        <v>46</v>
      </c>
      <c r="B42" s="17">
        <v>150.0</v>
      </c>
      <c r="C42" s="26">
        <v>5.0</v>
      </c>
      <c r="D42" s="19">
        <f t="shared" si="19"/>
        <v>750</v>
      </c>
      <c r="E42" s="20">
        <v>120.0</v>
      </c>
      <c r="F42" s="18"/>
      <c r="G42" s="18">
        <f t="shared" si="20"/>
        <v>0</v>
      </c>
      <c r="H42" s="20">
        <v>75.0</v>
      </c>
      <c r="I42" s="19"/>
      <c r="J42" s="21">
        <f t="shared" si="21"/>
        <v>0</v>
      </c>
      <c r="K42" s="19">
        <f t="shared" si="22"/>
        <v>750</v>
      </c>
      <c r="L42" s="21">
        <f t="shared" si="23"/>
        <v>5</v>
      </c>
      <c r="M42" s="20"/>
      <c r="N42" s="19"/>
      <c r="O42" s="19"/>
      <c r="P42" s="19">
        <f t="shared" si="24"/>
        <v>750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0.25" customHeight="1">
      <c r="A43" s="22" t="s">
        <v>47</v>
      </c>
      <c r="B43" s="17">
        <v>800.0</v>
      </c>
      <c r="C43" s="18"/>
      <c r="D43" s="18">
        <f t="shared" si="19"/>
        <v>0</v>
      </c>
      <c r="E43" s="20">
        <v>750.0</v>
      </c>
      <c r="F43" s="18"/>
      <c r="G43" s="18">
        <f t="shared" si="20"/>
        <v>0</v>
      </c>
      <c r="H43" s="20">
        <v>700.0</v>
      </c>
      <c r="I43" s="19"/>
      <c r="J43" s="21">
        <f t="shared" si="21"/>
        <v>0</v>
      </c>
      <c r="K43" s="19">
        <f t="shared" si="22"/>
        <v>0</v>
      </c>
      <c r="L43" s="21">
        <f t="shared" si="23"/>
        <v>0</v>
      </c>
      <c r="M43" s="20"/>
      <c r="N43" s="19"/>
      <c r="O43" s="19"/>
      <c r="P43" s="19">
        <f t="shared" si="24"/>
        <v>0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54" t="s">
        <v>48</v>
      </c>
      <c r="B44" s="25">
        <v>190.0</v>
      </c>
      <c r="C44" s="55">
        <v>1.0</v>
      </c>
      <c r="D44" s="56">
        <f t="shared" si="19"/>
        <v>190</v>
      </c>
      <c r="E44" s="20">
        <v>175.0</v>
      </c>
      <c r="F44" s="57"/>
      <c r="G44" s="56">
        <f t="shared" si="20"/>
        <v>0</v>
      </c>
      <c r="H44" s="20">
        <v>150.0</v>
      </c>
      <c r="I44" s="28"/>
      <c r="J44" s="58">
        <f t="shared" si="21"/>
        <v>0</v>
      </c>
      <c r="K44" s="19">
        <f t="shared" si="22"/>
        <v>190</v>
      </c>
      <c r="L44" s="21">
        <f t="shared" si="23"/>
        <v>1</v>
      </c>
      <c r="M44" s="20">
        <v>117.0</v>
      </c>
      <c r="N44" s="27">
        <v>14.04</v>
      </c>
      <c r="O44" s="27">
        <v>11.7</v>
      </c>
      <c r="P44" s="19">
        <f t="shared" si="24"/>
        <v>73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20.25" customHeight="1">
      <c r="A45" s="59" t="s">
        <v>48</v>
      </c>
      <c r="B45" s="60">
        <v>180.0</v>
      </c>
      <c r="C45" s="137">
        <v>5.0</v>
      </c>
      <c r="D45" s="61">
        <f t="shared" si="19"/>
        <v>900</v>
      </c>
      <c r="E45" s="20">
        <v>165.0</v>
      </c>
      <c r="F45" s="62"/>
      <c r="G45" s="61">
        <f t="shared" si="20"/>
        <v>0</v>
      </c>
      <c r="H45" s="20">
        <v>140.0</v>
      </c>
      <c r="I45" s="27"/>
      <c r="J45" s="63">
        <f t="shared" si="21"/>
        <v>0</v>
      </c>
      <c r="K45" s="19">
        <f t="shared" si="22"/>
        <v>900</v>
      </c>
      <c r="L45" s="21">
        <f t="shared" si="23"/>
        <v>5</v>
      </c>
      <c r="M45" s="20">
        <v>110.0</v>
      </c>
      <c r="N45" s="27">
        <v>13.2</v>
      </c>
      <c r="O45" s="27">
        <v>11.0</v>
      </c>
      <c r="P45" s="32">
        <f t="shared" si="24"/>
        <v>350</v>
      </c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20.25" customHeight="1">
      <c r="A46" s="64" t="s">
        <v>49</v>
      </c>
      <c r="B46" s="17">
        <v>75.0</v>
      </c>
      <c r="C46" s="18"/>
      <c r="D46" s="18">
        <f t="shared" si="19"/>
        <v>0</v>
      </c>
      <c r="E46" s="20"/>
      <c r="F46" s="18"/>
      <c r="G46" s="18">
        <f t="shared" si="20"/>
        <v>0</v>
      </c>
      <c r="H46" s="20"/>
      <c r="I46" s="19"/>
      <c r="J46" s="21">
        <f t="shared" si="21"/>
        <v>0</v>
      </c>
      <c r="K46" s="19">
        <f t="shared" si="22"/>
        <v>0</v>
      </c>
      <c r="L46" s="21">
        <f t="shared" si="23"/>
        <v>0</v>
      </c>
      <c r="M46" s="20"/>
      <c r="N46" s="19"/>
      <c r="O46" s="19"/>
      <c r="P46" s="32">
        <f t="shared" si="24"/>
        <v>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49</v>
      </c>
      <c r="B47" s="17">
        <v>100.0</v>
      </c>
      <c r="C47" s="26"/>
      <c r="D47" s="18">
        <f t="shared" si="19"/>
        <v>0</v>
      </c>
      <c r="E47" s="20">
        <v>80.0</v>
      </c>
      <c r="F47" s="26"/>
      <c r="G47" s="18">
        <f t="shared" si="20"/>
        <v>0</v>
      </c>
      <c r="H47" s="20">
        <v>70.0</v>
      </c>
      <c r="I47" s="19"/>
      <c r="J47" s="21">
        <f t="shared" si="21"/>
        <v>0</v>
      </c>
      <c r="K47" s="19">
        <f t="shared" si="22"/>
        <v>0</v>
      </c>
      <c r="L47" s="21">
        <f t="shared" si="23"/>
        <v>0</v>
      </c>
      <c r="M47" s="20"/>
      <c r="N47" s="19"/>
      <c r="O47" s="19"/>
      <c r="P47" s="21">
        <f t="shared" si="24"/>
        <v>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22" t="s">
        <v>50</v>
      </c>
      <c r="B48" s="17">
        <v>600.0</v>
      </c>
      <c r="C48" s="26"/>
      <c r="D48" s="18">
        <f t="shared" si="19"/>
        <v>0</v>
      </c>
      <c r="E48" s="20">
        <v>500.0</v>
      </c>
      <c r="F48" s="18"/>
      <c r="G48" s="18">
        <f t="shared" si="20"/>
        <v>0</v>
      </c>
      <c r="H48" s="20">
        <v>400.0</v>
      </c>
      <c r="I48" s="19"/>
      <c r="J48" s="21">
        <f t="shared" si="21"/>
        <v>0</v>
      </c>
      <c r="K48" s="19">
        <f t="shared" si="22"/>
        <v>0</v>
      </c>
      <c r="L48" s="21">
        <f t="shared" si="23"/>
        <v>0</v>
      </c>
      <c r="M48" s="20"/>
      <c r="N48" s="19"/>
      <c r="O48" s="19"/>
      <c r="P48" s="21">
        <f t="shared" si="24"/>
        <v>0</v>
      </c>
      <c r="Q48" s="3"/>
      <c r="R48" s="3"/>
      <c r="S48" s="3"/>
      <c r="T48" s="3"/>
      <c r="U48" s="2"/>
      <c r="V48" s="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20.25" customHeight="1">
      <c r="A49" s="22" t="s">
        <v>51</v>
      </c>
      <c r="B49" s="17">
        <v>150.0</v>
      </c>
      <c r="C49" s="26"/>
      <c r="D49" s="18">
        <f t="shared" si="19"/>
        <v>0</v>
      </c>
      <c r="E49" s="20">
        <v>125.0</v>
      </c>
      <c r="F49" s="18"/>
      <c r="G49" s="18">
        <f t="shared" si="20"/>
        <v>0</v>
      </c>
      <c r="H49" s="20">
        <v>100.0</v>
      </c>
      <c r="I49" s="19"/>
      <c r="J49" s="21">
        <f t="shared" si="21"/>
        <v>0</v>
      </c>
      <c r="K49" s="19">
        <f t="shared" si="22"/>
        <v>0</v>
      </c>
      <c r="L49" s="21">
        <f t="shared" si="23"/>
        <v>0</v>
      </c>
      <c r="M49" s="20"/>
      <c r="N49" s="19"/>
      <c r="O49" s="19"/>
      <c r="P49" s="21">
        <f t="shared" si="24"/>
        <v>0</v>
      </c>
      <c r="Q49" s="3"/>
      <c r="R49" s="3"/>
      <c r="S49" s="3"/>
      <c r="T49" s="3"/>
      <c r="U49" s="2"/>
      <c r="V49" s="2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20.25" customHeight="1">
      <c r="A50" s="65" t="s">
        <v>52</v>
      </c>
      <c r="B50" s="17">
        <v>200.0</v>
      </c>
      <c r="C50" s="26">
        <v>1.0</v>
      </c>
      <c r="D50" s="18">
        <f t="shared" si="19"/>
        <v>200</v>
      </c>
      <c r="E50" s="20">
        <v>175.0</v>
      </c>
      <c r="F50" s="18"/>
      <c r="G50" s="18">
        <f t="shared" si="20"/>
        <v>0</v>
      </c>
      <c r="H50" s="20">
        <v>150.0</v>
      </c>
      <c r="I50" s="32"/>
      <c r="J50" s="52">
        <f t="shared" si="21"/>
        <v>0</v>
      </c>
      <c r="K50" s="19">
        <f t="shared" si="22"/>
        <v>200</v>
      </c>
      <c r="L50" s="21">
        <f t="shared" si="23"/>
        <v>1</v>
      </c>
      <c r="M50" s="20"/>
      <c r="N50" s="19"/>
      <c r="O50" s="19"/>
      <c r="P50" s="52">
        <f t="shared" si="24"/>
        <v>200</v>
      </c>
      <c r="Q50" s="3"/>
      <c r="R50" s="3"/>
      <c r="S50" s="3"/>
      <c r="T50" s="3"/>
      <c r="U50" s="2"/>
      <c r="V50" s="2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20.25" customHeight="1">
      <c r="A51" s="22" t="s">
        <v>53</v>
      </c>
      <c r="B51" s="17">
        <v>250.0</v>
      </c>
      <c r="C51" s="26">
        <v>1.0</v>
      </c>
      <c r="D51" s="18">
        <f t="shared" si="19"/>
        <v>250</v>
      </c>
      <c r="E51" s="20">
        <v>230.0</v>
      </c>
      <c r="F51" s="18"/>
      <c r="G51" s="18">
        <f t="shared" si="20"/>
        <v>0</v>
      </c>
      <c r="H51" s="20">
        <v>200.0</v>
      </c>
      <c r="I51" s="117"/>
      <c r="J51" s="21">
        <f t="shared" si="21"/>
        <v>0</v>
      </c>
      <c r="K51" s="19">
        <f t="shared" si="22"/>
        <v>250</v>
      </c>
      <c r="L51" s="21">
        <f t="shared" si="23"/>
        <v>1</v>
      </c>
      <c r="M51" s="20"/>
      <c r="N51" s="19"/>
      <c r="O51" s="19"/>
      <c r="P51" s="21">
        <f t="shared" si="24"/>
        <v>250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54</v>
      </c>
      <c r="B52" s="17">
        <v>120.0</v>
      </c>
      <c r="C52" s="18"/>
      <c r="D52" s="18">
        <f t="shared" si="19"/>
        <v>0</v>
      </c>
      <c r="E52" s="20">
        <v>100.0</v>
      </c>
      <c r="F52" s="18"/>
      <c r="G52" s="18">
        <f t="shared" si="20"/>
        <v>0</v>
      </c>
      <c r="H52" s="20">
        <v>80.0</v>
      </c>
      <c r="I52" s="19"/>
      <c r="J52" s="21">
        <f t="shared" si="21"/>
        <v>0</v>
      </c>
      <c r="K52" s="19">
        <f t="shared" si="22"/>
        <v>0</v>
      </c>
      <c r="L52" s="21">
        <f t="shared" si="23"/>
        <v>0</v>
      </c>
      <c r="M52" s="20"/>
      <c r="N52" s="19"/>
      <c r="O52" s="19"/>
      <c r="P52" s="21">
        <f t="shared" si="24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55</v>
      </c>
      <c r="B53" s="17">
        <v>160.0</v>
      </c>
      <c r="C53" s="26">
        <v>2.0</v>
      </c>
      <c r="D53" s="66">
        <f t="shared" si="19"/>
        <v>320</v>
      </c>
      <c r="E53" s="20"/>
      <c r="F53" s="18"/>
      <c r="G53" s="18">
        <f t="shared" si="20"/>
        <v>0</v>
      </c>
      <c r="H53" s="20"/>
      <c r="I53" s="19"/>
      <c r="J53" s="21">
        <f t="shared" si="21"/>
        <v>0</v>
      </c>
      <c r="K53" s="19">
        <f t="shared" si="22"/>
        <v>320</v>
      </c>
      <c r="L53" s="21">
        <f t="shared" si="23"/>
        <v>2</v>
      </c>
      <c r="M53" s="20"/>
      <c r="N53" s="19"/>
      <c r="O53" s="19"/>
      <c r="P53" s="21">
        <f t="shared" si="24"/>
        <v>320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44" t="s">
        <v>56</v>
      </c>
      <c r="B54" s="17">
        <v>300.0</v>
      </c>
      <c r="C54" s="26">
        <v>3.0</v>
      </c>
      <c r="D54" s="18">
        <f t="shared" si="19"/>
        <v>900</v>
      </c>
      <c r="E54" s="20">
        <v>275.0</v>
      </c>
      <c r="F54" s="18"/>
      <c r="G54" s="18">
        <f t="shared" si="20"/>
        <v>0</v>
      </c>
      <c r="H54" s="20">
        <v>250.0</v>
      </c>
      <c r="I54" s="82"/>
      <c r="J54" s="52">
        <f t="shared" si="21"/>
        <v>0</v>
      </c>
      <c r="K54" s="19">
        <f t="shared" si="22"/>
        <v>900</v>
      </c>
      <c r="L54" s="21">
        <f t="shared" si="23"/>
        <v>3</v>
      </c>
      <c r="M54" s="20"/>
      <c r="N54" s="19"/>
      <c r="O54" s="19"/>
      <c r="P54" s="52">
        <f t="shared" si="24"/>
        <v>900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67" t="s">
        <v>57</v>
      </c>
      <c r="B55" s="68">
        <v>150.0</v>
      </c>
      <c r="C55" s="26">
        <v>6.0</v>
      </c>
      <c r="D55" s="18">
        <f t="shared" si="19"/>
        <v>900</v>
      </c>
      <c r="E55" s="20"/>
      <c r="F55" s="18"/>
      <c r="G55" s="18">
        <f t="shared" si="20"/>
        <v>0</v>
      </c>
      <c r="H55" s="20"/>
      <c r="I55" s="32"/>
      <c r="J55" s="52">
        <f t="shared" si="21"/>
        <v>0</v>
      </c>
      <c r="K55" s="19">
        <f t="shared" si="22"/>
        <v>900</v>
      </c>
      <c r="L55" s="21">
        <f t="shared" si="23"/>
        <v>6</v>
      </c>
      <c r="M55" s="20"/>
      <c r="N55" s="19"/>
      <c r="O55" s="19"/>
      <c r="P55" s="52">
        <f t="shared" si="24"/>
        <v>900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44" t="s">
        <v>58</v>
      </c>
      <c r="B56" s="17">
        <v>500.0</v>
      </c>
      <c r="C56" s="18"/>
      <c r="D56" s="18">
        <f t="shared" si="19"/>
        <v>0</v>
      </c>
      <c r="E56" s="20">
        <v>450.0</v>
      </c>
      <c r="F56" s="18"/>
      <c r="G56" s="18">
        <f t="shared" si="20"/>
        <v>0</v>
      </c>
      <c r="H56" s="20">
        <v>400.0</v>
      </c>
      <c r="I56" s="32"/>
      <c r="J56" s="52">
        <f t="shared" si="21"/>
        <v>0</v>
      </c>
      <c r="K56" s="19">
        <f t="shared" si="22"/>
        <v>0</v>
      </c>
      <c r="L56" s="21">
        <f t="shared" si="23"/>
        <v>0</v>
      </c>
      <c r="M56" s="20"/>
      <c r="N56" s="19"/>
      <c r="O56" s="19"/>
      <c r="P56" s="52">
        <f t="shared" si="24"/>
        <v>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44" t="s">
        <v>59</v>
      </c>
      <c r="B57" s="42">
        <v>350.0</v>
      </c>
      <c r="C57" s="48">
        <v>4.0</v>
      </c>
      <c r="D57" s="43">
        <f t="shared" si="19"/>
        <v>1400</v>
      </c>
      <c r="E57" s="20">
        <v>300.0</v>
      </c>
      <c r="F57" s="43"/>
      <c r="G57" s="43">
        <f t="shared" si="20"/>
        <v>0</v>
      </c>
      <c r="H57" s="20">
        <v>250.0</v>
      </c>
      <c r="I57" s="32"/>
      <c r="J57" s="52">
        <f t="shared" si="21"/>
        <v>0</v>
      </c>
      <c r="K57" s="19">
        <f t="shared" si="22"/>
        <v>1400</v>
      </c>
      <c r="L57" s="21">
        <f t="shared" si="23"/>
        <v>4</v>
      </c>
      <c r="M57" s="20"/>
      <c r="N57" s="19"/>
      <c r="O57" s="19"/>
      <c r="P57" s="52">
        <f t="shared" si="24"/>
        <v>1400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67" t="s">
        <v>109</v>
      </c>
      <c r="B58" s="42">
        <v>250.0</v>
      </c>
      <c r="C58" s="48"/>
      <c r="D58" s="43">
        <f t="shared" si="19"/>
        <v>0</v>
      </c>
      <c r="E58" s="51">
        <v>200.0</v>
      </c>
      <c r="F58" s="43"/>
      <c r="G58" s="43">
        <f t="shared" si="20"/>
        <v>0</v>
      </c>
      <c r="H58" s="51">
        <v>180.0</v>
      </c>
      <c r="I58" s="32"/>
      <c r="J58" s="52">
        <f t="shared" si="21"/>
        <v>0</v>
      </c>
      <c r="K58" s="19">
        <f t="shared" si="22"/>
        <v>0</v>
      </c>
      <c r="L58" s="21">
        <f t="shared" si="23"/>
        <v>0</v>
      </c>
      <c r="M58" s="51"/>
      <c r="N58" s="19"/>
      <c r="O58" s="19"/>
      <c r="P58" s="32"/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44" t="s">
        <v>60</v>
      </c>
      <c r="B59" s="42">
        <v>250.0</v>
      </c>
      <c r="C59" s="48"/>
      <c r="D59" s="43">
        <f t="shared" si="19"/>
        <v>0</v>
      </c>
      <c r="E59" s="51">
        <v>200.0</v>
      </c>
      <c r="F59" s="43"/>
      <c r="G59" s="43">
        <f t="shared" si="20"/>
        <v>0</v>
      </c>
      <c r="H59" s="51">
        <v>180.0</v>
      </c>
      <c r="I59" s="32"/>
      <c r="J59" s="52">
        <f t="shared" si="21"/>
        <v>0</v>
      </c>
      <c r="K59" s="19">
        <f t="shared" si="22"/>
        <v>0</v>
      </c>
      <c r="L59" s="21">
        <f t="shared" si="23"/>
        <v>0</v>
      </c>
      <c r="M59" s="51"/>
      <c r="N59" s="19"/>
      <c r="O59" s="19"/>
      <c r="P59" s="32"/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15.75" customHeight="1">
      <c r="A60" s="44" t="s">
        <v>61</v>
      </c>
      <c r="B60" s="69"/>
      <c r="C60" s="70" t="s">
        <v>26</v>
      </c>
      <c r="D60" s="70">
        <f>SUM(D39:D59)</f>
        <v>5810</v>
      </c>
      <c r="E60" s="70"/>
      <c r="F60" s="70" t="s">
        <v>26</v>
      </c>
      <c r="G60" s="70">
        <f>SUM(G39:G59)</f>
        <v>0</v>
      </c>
      <c r="H60" s="71"/>
      <c r="I60" s="71" t="s">
        <v>26</v>
      </c>
      <c r="J60" s="70">
        <f>SUM(J39:J59)</f>
        <v>0</v>
      </c>
      <c r="K60" s="123">
        <f t="shared" si="22"/>
        <v>5810</v>
      </c>
      <c r="L60" s="123"/>
      <c r="M60" s="71" t="s">
        <v>26</v>
      </c>
      <c r="N60" s="70"/>
      <c r="O60" s="70"/>
      <c r="P60" s="70">
        <f>SUM(P39:P59)</f>
        <v>5143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6.25" customHeight="1">
      <c r="A61" s="72" t="s">
        <v>62</v>
      </c>
      <c r="B61" s="8" t="s">
        <v>2</v>
      </c>
      <c r="C61" s="37" t="s">
        <v>3</v>
      </c>
      <c r="D61" s="38" t="s">
        <v>4</v>
      </c>
      <c r="E61" s="39" t="s">
        <v>5</v>
      </c>
      <c r="F61" s="37" t="s">
        <v>3</v>
      </c>
      <c r="G61" s="37" t="s">
        <v>4</v>
      </c>
      <c r="H61" s="40" t="s">
        <v>6</v>
      </c>
      <c r="I61" s="41" t="s">
        <v>3</v>
      </c>
      <c r="J61" s="41" t="s">
        <v>7</v>
      </c>
      <c r="K61" s="116" t="s">
        <v>96</v>
      </c>
      <c r="L61" s="12" t="s">
        <v>8</v>
      </c>
      <c r="M61" s="8" t="s">
        <v>9</v>
      </c>
      <c r="N61" s="10" t="s">
        <v>10</v>
      </c>
      <c r="O61" s="10" t="s">
        <v>11</v>
      </c>
      <c r="P61" s="41" t="s">
        <v>12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44" t="s">
        <v>63</v>
      </c>
      <c r="B62" s="42">
        <v>320.0</v>
      </c>
      <c r="C62" s="48"/>
      <c r="D62" s="32">
        <f t="shared" ref="D62:D72" si="25">B62*C62</f>
        <v>0</v>
      </c>
      <c r="E62" s="20">
        <v>300.0</v>
      </c>
      <c r="F62" s="43"/>
      <c r="G62" s="32">
        <f t="shared" ref="G62:G72" si="26">E62*F62</f>
        <v>0</v>
      </c>
      <c r="H62" s="20">
        <v>300.0</v>
      </c>
      <c r="I62" s="32"/>
      <c r="J62" s="32">
        <f t="shared" ref="J62:J72" si="27">H62*I62</f>
        <v>0</v>
      </c>
      <c r="K62" s="19">
        <f t="shared" ref="K62:K73" si="28">D62+G62+J62</f>
        <v>0</v>
      </c>
      <c r="L62" s="21">
        <f t="shared" ref="L62:L72" si="29">C62+F62+I62</f>
        <v>0</v>
      </c>
      <c r="M62" s="20">
        <v>240.0</v>
      </c>
      <c r="N62" s="32">
        <v>28.8</v>
      </c>
      <c r="O62" s="32">
        <v>24.0</v>
      </c>
      <c r="P62" s="32">
        <f t="shared" ref="P62:P72" si="30">((B62-M62)*C62)+((E62-M62)*F62)+((H62-M62)*I62)</f>
        <v>0</v>
      </c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44" t="s">
        <v>64</v>
      </c>
      <c r="B63" s="17">
        <v>80.0</v>
      </c>
      <c r="C63" s="26"/>
      <c r="D63" s="19">
        <f t="shared" si="25"/>
        <v>0</v>
      </c>
      <c r="E63" s="20">
        <v>70.0</v>
      </c>
      <c r="F63" s="18"/>
      <c r="G63" s="19">
        <f t="shared" si="26"/>
        <v>0</v>
      </c>
      <c r="H63" s="20">
        <v>60.0</v>
      </c>
      <c r="I63" s="32"/>
      <c r="J63" s="32">
        <f t="shared" si="27"/>
        <v>0</v>
      </c>
      <c r="K63" s="19">
        <f t="shared" si="28"/>
        <v>0</v>
      </c>
      <c r="L63" s="21">
        <f t="shared" si="29"/>
        <v>0</v>
      </c>
      <c r="M63" s="20">
        <v>60.0</v>
      </c>
      <c r="N63" s="32"/>
      <c r="O63" s="32"/>
      <c r="P63" s="32">
        <f t="shared" si="30"/>
        <v>0</v>
      </c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20.25" customHeight="1">
      <c r="A64" s="44" t="s">
        <v>64</v>
      </c>
      <c r="B64" s="17">
        <v>130.0</v>
      </c>
      <c r="C64" s="18"/>
      <c r="D64" s="19">
        <f t="shared" si="25"/>
        <v>0</v>
      </c>
      <c r="E64" s="20">
        <v>120.0</v>
      </c>
      <c r="F64" s="18"/>
      <c r="G64" s="19">
        <f t="shared" si="26"/>
        <v>0</v>
      </c>
      <c r="H64" s="20">
        <v>110.0</v>
      </c>
      <c r="I64" s="32"/>
      <c r="J64" s="32">
        <f t="shared" si="27"/>
        <v>0</v>
      </c>
      <c r="K64" s="19">
        <f t="shared" si="28"/>
        <v>0</v>
      </c>
      <c r="L64" s="21">
        <f t="shared" si="29"/>
        <v>0</v>
      </c>
      <c r="M64" s="20">
        <v>100.0</v>
      </c>
      <c r="N64" s="32"/>
      <c r="O64" s="32"/>
      <c r="P64" s="32">
        <f t="shared" si="30"/>
        <v>0</v>
      </c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20.25" customHeight="1">
      <c r="A65" s="44" t="s">
        <v>65</v>
      </c>
      <c r="B65" s="17">
        <v>430.0</v>
      </c>
      <c r="C65" s="18"/>
      <c r="D65" s="21">
        <f t="shared" si="25"/>
        <v>0</v>
      </c>
      <c r="E65" s="20">
        <v>430.0</v>
      </c>
      <c r="F65" s="18"/>
      <c r="G65" s="19">
        <f t="shared" si="26"/>
        <v>0</v>
      </c>
      <c r="H65" s="20">
        <v>430.0</v>
      </c>
      <c r="I65" s="32"/>
      <c r="J65" s="32">
        <f t="shared" si="27"/>
        <v>0</v>
      </c>
      <c r="K65" s="19">
        <f t="shared" si="28"/>
        <v>0</v>
      </c>
      <c r="L65" s="21">
        <f t="shared" si="29"/>
        <v>0</v>
      </c>
      <c r="M65" s="20">
        <v>350.0</v>
      </c>
      <c r="N65" s="32">
        <v>42.0</v>
      </c>
      <c r="O65" s="32">
        <v>35.0</v>
      </c>
      <c r="P65" s="32">
        <f t="shared" si="30"/>
        <v>0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0.25" customHeight="1">
      <c r="A66" s="44" t="s">
        <v>66</v>
      </c>
      <c r="B66" s="17">
        <v>170.0</v>
      </c>
      <c r="C66" s="18"/>
      <c r="D66" s="19">
        <f t="shared" si="25"/>
        <v>0</v>
      </c>
      <c r="E66" s="20">
        <v>160.0</v>
      </c>
      <c r="F66" s="18"/>
      <c r="G66" s="19">
        <f t="shared" si="26"/>
        <v>0</v>
      </c>
      <c r="H66" s="20">
        <v>150.0</v>
      </c>
      <c r="I66" s="32"/>
      <c r="J66" s="32">
        <f t="shared" si="27"/>
        <v>0</v>
      </c>
      <c r="K66" s="19">
        <f t="shared" si="28"/>
        <v>0</v>
      </c>
      <c r="L66" s="21">
        <f t="shared" si="29"/>
        <v>0</v>
      </c>
      <c r="M66" s="20">
        <v>125.0</v>
      </c>
      <c r="N66" s="32">
        <v>15.0</v>
      </c>
      <c r="O66" s="32">
        <v>12.5</v>
      </c>
      <c r="P66" s="32">
        <f t="shared" si="30"/>
        <v>0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67</v>
      </c>
      <c r="B67" s="17">
        <v>220.0</v>
      </c>
      <c r="C67" s="18"/>
      <c r="D67" s="19">
        <f t="shared" si="25"/>
        <v>0</v>
      </c>
      <c r="E67" s="20"/>
      <c r="F67" s="18"/>
      <c r="G67" s="19">
        <f t="shared" si="26"/>
        <v>0</v>
      </c>
      <c r="H67" s="20"/>
      <c r="I67" s="32"/>
      <c r="J67" s="32">
        <f t="shared" si="27"/>
        <v>0</v>
      </c>
      <c r="K67" s="19">
        <f t="shared" si="28"/>
        <v>0</v>
      </c>
      <c r="L67" s="21">
        <f t="shared" si="29"/>
        <v>0</v>
      </c>
      <c r="M67" s="20"/>
      <c r="N67" s="32"/>
      <c r="O67" s="32"/>
      <c r="P67" s="32">
        <f t="shared" si="30"/>
        <v>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68</v>
      </c>
      <c r="B68" s="17">
        <v>50.0</v>
      </c>
      <c r="C68" s="18"/>
      <c r="D68" s="19">
        <f t="shared" si="25"/>
        <v>0</v>
      </c>
      <c r="E68" s="20"/>
      <c r="F68" s="18"/>
      <c r="G68" s="19">
        <f t="shared" si="26"/>
        <v>0</v>
      </c>
      <c r="H68" s="20"/>
      <c r="I68" s="32"/>
      <c r="J68" s="32">
        <f t="shared" si="27"/>
        <v>0</v>
      </c>
      <c r="K68" s="19">
        <f t="shared" si="28"/>
        <v>0</v>
      </c>
      <c r="L68" s="21">
        <f t="shared" si="29"/>
        <v>0</v>
      </c>
      <c r="M68" s="20">
        <v>42.0</v>
      </c>
      <c r="N68" s="32"/>
      <c r="O68" s="32"/>
      <c r="P68" s="32">
        <f t="shared" si="30"/>
        <v>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68</v>
      </c>
      <c r="B69" s="17">
        <v>25.0</v>
      </c>
      <c r="C69" s="18"/>
      <c r="D69" s="19">
        <f t="shared" si="25"/>
        <v>0</v>
      </c>
      <c r="E69" s="20"/>
      <c r="F69" s="18"/>
      <c r="G69" s="19">
        <f t="shared" si="26"/>
        <v>0</v>
      </c>
      <c r="H69" s="20"/>
      <c r="I69" s="32"/>
      <c r="J69" s="32">
        <f t="shared" si="27"/>
        <v>0</v>
      </c>
      <c r="K69" s="19">
        <f t="shared" si="28"/>
        <v>0</v>
      </c>
      <c r="L69" s="21">
        <f t="shared" si="29"/>
        <v>0</v>
      </c>
      <c r="M69" s="20">
        <v>20.0</v>
      </c>
      <c r="N69" s="32"/>
      <c r="O69" s="32"/>
      <c r="P69" s="32">
        <f t="shared" si="30"/>
        <v>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69</v>
      </c>
      <c r="B70" s="17">
        <v>115.0</v>
      </c>
      <c r="C70" s="26">
        <v>1.0</v>
      </c>
      <c r="D70" s="19">
        <f t="shared" si="25"/>
        <v>115</v>
      </c>
      <c r="E70" s="20">
        <v>110.0</v>
      </c>
      <c r="F70" s="18"/>
      <c r="G70" s="19">
        <f t="shared" si="26"/>
        <v>0</v>
      </c>
      <c r="H70" s="20">
        <v>105.0</v>
      </c>
      <c r="I70" s="32"/>
      <c r="J70" s="32">
        <f t="shared" si="27"/>
        <v>0</v>
      </c>
      <c r="K70" s="19">
        <f t="shared" si="28"/>
        <v>115</v>
      </c>
      <c r="L70" s="21">
        <f t="shared" si="29"/>
        <v>1</v>
      </c>
      <c r="M70" s="20">
        <v>85.0</v>
      </c>
      <c r="N70" s="32"/>
      <c r="O70" s="32"/>
      <c r="P70" s="32">
        <f t="shared" si="30"/>
        <v>30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69</v>
      </c>
      <c r="B71" s="17">
        <v>20.0</v>
      </c>
      <c r="C71" s="26">
        <v>4.0</v>
      </c>
      <c r="D71" s="19">
        <f t="shared" si="25"/>
        <v>80</v>
      </c>
      <c r="E71" s="20">
        <v>20.0</v>
      </c>
      <c r="F71" s="18"/>
      <c r="G71" s="19">
        <f t="shared" si="26"/>
        <v>0</v>
      </c>
      <c r="H71" s="20">
        <v>20.0</v>
      </c>
      <c r="I71" s="32"/>
      <c r="J71" s="32">
        <f t="shared" si="27"/>
        <v>0</v>
      </c>
      <c r="K71" s="19">
        <f t="shared" si="28"/>
        <v>80</v>
      </c>
      <c r="L71" s="21">
        <f t="shared" si="29"/>
        <v>4</v>
      </c>
      <c r="M71" s="20">
        <v>15.0</v>
      </c>
      <c r="N71" s="32"/>
      <c r="O71" s="32"/>
      <c r="P71" s="32">
        <f t="shared" si="30"/>
        <v>20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70</v>
      </c>
      <c r="B72" s="42">
        <v>230.0</v>
      </c>
      <c r="C72" s="43"/>
      <c r="D72" s="32">
        <f t="shared" si="25"/>
        <v>0</v>
      </c>
      <c r="E72" s="51"/>
      <c r="F72" s="43"/>
      <c r="G72" s="32">
        <f t="shared" si="26"/>
        <v>0</v>
      </c>
      <c r="H72" s="51"/>
      <c r="I72" s="32"/>
      <c r="J72" s="32">
        <f t="shared" si="27"/>
        <v>0</v>
      </c>
      <c r="K72" s="19">
        <f t="shared" si="28"/>
        <v>0</v>
      </c>
      <c r="L72" s="21">
        <f t="shared" si="29"/>
        <v>0</v>
      </c>
      <c r="M72" s="73"/>
      <c r="N72" s="32"/>
      <c r="O72" s="32"/>
      <c r="P72" s="32">
        <f t="shared" si="30"/>
        <v>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1.75" customHeight="1">
      <c r="A73" s="74"/>
      <c r="B73" s="75"/>
      <c r="C73" s="70" t="s">
        <v>26</v>
      </c>
      <c r="D73" s="70">
        <f>SUM(D62:D72)</f>
        <v>195</v>
      </c>
      <c r="E73" s="70"/>
      <c r="F73" s="70" t="s">
        <v>26</v>
      </c>
      <c r="G73" s="70">
        <f>SUM(G62:G72)</f>
        <v>0</v>
      </c>
      <c r="H73" s="71"/>
      <c r="I73" s="71" t="s">
        <v>26</v>
      </c>
      <c r="J73" s="70">
        <f>SUM(J62:J72)</f>
        <v>0</v>
      </c>
      <c r="K73" s="123">
        <f t="shared" si="28"/>
        <v>195</v>
      </c>
      <c r="L73" s="123"/>
      <c r="M73" s="71" t="s">
        <v>26</v>
      </c>
      <c r="N73" s="70"/>
      <c r="O73" s="70"/>
      <c r="P73" s="70">
        <f>SUM(P62:P72)</f>
        <v>50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4.0" customHeight="1">
      <c r="A74" s="76" t="s">
        <v>71</v>
      </c>
      <c r="B74" s="8" t="s">
        <v>2</v>
      </c>
      <c r="C74" s="9" t="s">
        <v>3</v>
      </c>
      <c r="D74" s="10" t="s">
        <v>4</v>
      </c>
      <c r="E74" s="8" t="s">
        <v>5</v>
      </c>
      <c r="F74" s="9" t="s">
        <v>3</v>
      </c>
      <c r="G74" s="9" t="s">
        <v>4</v>
      </c>
      <c r="H74" s="46" t="s">
        <v>6</v>
      </c>
      <c r="I74" s="11" t="s">
        <v>3</v>
      </c>
      <c r="J74" s="11" t="s">
        <v>7</v>
      </c>
      <c r="K74" s="116" t="s">
        <v>96</v>
      </c>
      <c r="L74" s="12" t="s">
        <v>8</v>
      </c>
      <c r="M74" s="8" t="s">
        <v>9</v>
      </c>
      <c r="N74" s="10" t="s">
        <v>10</v>
      </c>
      <c r="O74" s="10" t="s">
        <v>11</v>
      </c>
      <c r="P74" s="9" t="s">
        <v>12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77" t="s">
        <v>72</v>
      </c>
      <c r="B75" s="42">
        <v>475.0</v>
      </c>
      <c r="C75" s="43"/>
      <c r="D75" s="32">
        <f t="shared" ref="D75:D78" si="31">B75*C75</f>
        <v>0</v>
      </c>
      <c r="E75" s="20">
        <v>450.0</v>
      </c>
      <c r="F75" s="43"/>
      <c r="G75" s="32">
        <f t="shared" ref="G75:G78" si="32">E75*F75</f>
        <v>0</v>
      </c>
      <c r="H75" s="20">
        <v>430.0</v>
      </c>
      <c r="I75" s="32"/>
      <c r="J75" s="32">
        <f t="shared" ref="J75:J78" si="33">H75*I75</f>
        <v>0</v>
      </c>
      <c r="K75" s="19">
        <f t="shared" ref="K75:K79" si="34">D75+G75+J75</f>
        <v>0</v>
      </c>
      <c r="L75" s="21">
        <f t="shared" ref="L75:L78" si="35">C75+F75+I75</f>
        <v>0</v>
      </c>
      <c r="M75" s="20">
        <v>350.0</v>
      </c>
      <c r="N75" s="19">
        <v>42.0</v>
      </c>
      <c r="O75" s="19">
        <v>35.0</v>
      </c>
      <c r="P75" s="19">
        <f t="shared" ref="P75:P78" si="36">((B75-M75)*C75)+((E75-M75)*F75)+((H75-M75)*I75)</f>
        <v>0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49" t="s">
        <v>73</v>
      </c>
      <c r="B76" s="17">
        <v>800.0</v>
      </c>
      <c r="C76" s="26">
        <v>1.0</v>
      </c>
      <c r="D76" s="19">
        <f t="shared" si="31"/>
        <v>800</v>
      </c>
      <c r="E76" s="20">
        <v>750.0</v>
      </c>
      <c r="F76" s="26"/>
      <c r="G76" s="19">
        <f t="shared" si="32"/>
        <v>0</v>
      </c>
      <c r="H76" s="20">
        <v>700.0</v>
      </c>
      <c r="I76" s="117"/>
      <c r="J76" s="19">
        <f t="shared" si="33"/>
        <v>0</v>
      </c>
      <c r="K76" s="19">
        <f t="shared" si="34"/>
        <v>800</v>
      </c>
      <c r="L76" s="21">
        <f t="shared" si="35"/>
        <v>1</v>
      </c>
      <c r="M76" s="20">
        <v>550.0</v>
      </c>
      <c r="N76" s="19">
        <v>66.0</v>
      </c>
      <c r="O76" s="19">
        <v>55.0</v>
      </c>
      <c r="P76" s="19">
        <f t="shared" si="36"/>
        <v>250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0.25" customHeight="1">
      <c r="A77" s="22" t="s">
        <v>74</v>
      </c>
      <c r="B77" s="17">
        <v>375.0</v>
      </c>
      <c r="C77" s="18"/>
      <c r="D77" s="19">
        <f t="shared" si="31"/>
        <v>0</v>
      </c>
      <c r="E77" s="20">
        <v>350.0</v>
      </c>
      <c r="F77" s="18"/>
      <c r="G77" s="19">
        <f t="shared" si="32"/>
        <v>0</v>
      </c>
      <c r="H77" s="20">
        <v>325.0</v>
      </c>
      <c r="I77" s="19"/>
      <c r="J77" s="19">
        <f t="shared" si="33"/>
        <v>0</v>
      </c>
      <c r="K77" s="19">
        <f t="shared" si="34"/>
        <v>0</v>
      </c>
      <c r="L77" s="21">
        <f t="shared" si="35"/>
        <v>0</v>
      </c>
      <c r="M77" s="20">
        <v>250.0</v>
      </c>
      <c r="N77" s="19">
        <v>30.0</v>
      </c>
      <c r="O77" s="19">
        <v>25.0</v>
      </c>
      <c r="P77" s="19">
        <f t="shared" si="36"/>
        <v>0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0.25" customHeight="1">
      <c r="A78" s="22" t="s">
        <v>75</v>
      </c>
      <c r="B78" s="17">
        <v>950.0</v>
      </c>
      <c r="C78" s="18"/>
      <c r="D78" s="19">
        <f t="shared" si="31"/>
        <v>0</v>
      </c>
      <c r="E78" s="20">
        <v>900.0</v>
      </c>
      <c r="F78" s="18"/>
      <c r="G78" s="19">
        <f t="shared" si="32"/>
        <v>0</v>
      </c>
      <c r="H78" s="20">
        <v>800.0</v>
      </c>
      <c r="I78" s="19"/>
      <c r="J78" s="19">
        <f t="shared" si="33"/>
        <v>0</v>
      </c>
      <c r="K78" s="19">
        <f t="shared" si="34"/>
        <v>0</v>
      </c>
      <c r="L78" s="21">
        <f t="shared" si="35"/>
        <v>0</v>
      </c>
      <c r="M78" s="20">
        <v>750.0</v>
      </c>
      <c r="N78" s="19">
        <v>90.0</v>
      </c>
      <c r="O78" s="19">
        <v>75.0</v>
      </c>
      <c r="P78" s="19">
        <f t="shared" si="36"/>
        <v>0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0.25" customHeight="1">
      <c r="A79" s="44"/>
      <c r="B79" s="78"/>
      <c r="C79" s="70" t="s">
        <v>26</v>
      </c>
      <c r="D79" s="70">
        <f>SUM(D75:D78)</f>
        <v>800</v>
      </c>
      <c r="E79" s="70"/>
      <c r="F79" s="70" t="s">
        <v>26</v>
      </c>
      <c r="G79" s="70">
        <f>SUM(G75:G78)</f>
        <v>0</v>
      </c>
      <c r="H79" s="71"/>
      <c r="I79" s="71" t="s">
        <v>26</v>
      </c>
      <c r="J79" s="70">
        <f>SUM(J75:J78)</f>
        <v>0</v>
      </c>
      <c r="K79" s="123">
        <f t="shared" si="34"/>
        <v>800</v>
      </c>
      <c r="L79" s="123"/>
      <c r="M79" s="71" t="s">
        <v>26</v>
      </c>
      <c r="N79" s="70"/>
      <c r="O79" s="70"/>
      <c r="P79" s="70">
        <f>SUM(P75:P78)</f>
        <v>250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7.0" customHeight="1">
      <c r="A80" s="124" t="s">
        <v>98</v>
      </c>
      <c r="B80" s="8" t="s">
        <v>2</v>
      </c>
      <c r="C80" s="9" t="s">
        <v>3</v>
      </c>
      <c r="D80" s="10" t="s">
        <v>4</v>
      </c>
      <c r="E80" s="8" t="s">
        <v>5</v>
      </c>
      <c r="F80" s="9" t="s">
        <v>3</v>
      </c>
      <c r="G80" s="9" t="s">
        <v>4</v>
      </c>
      <c r="H80" s="46" t="s">
        <v>6</v>
      </c>
      <c r="I80" s="11" t="s">
        <v>3</v>
      </c>
      <c r="J80" s="11" t="s">
        <v>7</v>
      </c>
      <c r="K80" s="116" t="s">
        <v>96</v>
      </c>
      <c r="L80" s="12" t="s">
        <v>8</v>
      </c>
      <c r="M80" s="8" t="s">
        <v>9</v>
      </c>
      <c r="N80" s="10" t="s">
        <v>10</v>
      </c>
      <c r="O80" s="10" t="s">
        <v>11</v>
      </c>
      <c r="P80" s="9" t="s">
        <v>12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125" t="s">
        <v>99</v>
      </c>
      <c r="B81" s="126">
        <v>100.0</v>
      </c>
      <c r="C81" s="26">
        <v>2.0</v>
      </c>
      <c r="D81" s="19">
        <f t="shared" ref="D81:D91" si="37">B81*C81</f>
        <v>200</v>
      </c>
      <c r="E81" s="127"/>
      <c r="F81" s="18"/>
      <c r="G81" s="19"/>
      <c r="H81" s="127"/>
      <c r="I81" s="19"/>
      <c r="J81" s="19"/>
      <c r="K81" s="19">
        <f t="shared" ref="K81:K92" si="38">D81+G81+J81</f>
        <v>200</v>
      </c>
      <c r="L81" s="21">
        <f t="shared" ref="L81:L91" si="39">C81+F81+I81</f>
        <v>2</v>
      </c>
      <c r="M81" s="128">
        <v>90.0</v>
      </c>
      <c r="N81" s="19"/>
      <c r="O81" s="19"/>
      <c r="P81" s="19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129" t="s">
        <v>100</v>
      </c>
      <c r="B82" s="130">
        <v>800.0</v>
      </c>
      <c r="C82" s="26">
        <v>1.0</v>
      </c>
      <c r="D82" s="19">
        <f t="shared" si="37"/>
        <v>800</v>
      </c>
      <c r="E82" s="127"/>
      <c r="F82" s="18"/>
      <c r="G82" s="19"/>
      <c r="H82" s="127"/>
      <c r="I82" s="19"/>
      <c r="J82" s="19"/>
      <c r="K82" s="19">
        <f t="shared" si="38"/>
        <v>800</v>
      </c>
      <c r="L82" s="21">
        <f t="shared" si="39"/>
        <v>1</v>
      </c>
      <c r="M82" s="128">
        <v>700.0</v>
      </c>
      <c r="N82" s="19"/>
      <c r="O82" s="19"/>
      <c r="P82" s="19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131" t="s">
        <v>101</v>
      </c>
      <c r="B83" s="130">
        <v>1750.0</v>
      </c>
      <c r="C83" s="18"/>
      <c r="D83" s="19">
        <f t="shared" si="37"/>
        <v>0</v>
      </c>
      <c r="E83" s="127"/>
      <c r="F83" s="18"/>
      <c r="G83" s="19"/>
      <c r="H83" s="127"/>
      <c r="I83" s="19"/>
      <c r="J83" s="19"/>
      <c r="K83" s="19">
        <f t="shared" si="38"/>
        <v>0</v>
      </c>
      <c r="L83" s="21">
        <f t="shared" si="39"/>
        <v>0</v>
      </c>
      <c r="M83" s="128">
        <v>1500.0</v>
      </c>
      <c r="N83" s="19"/>
      <c r="O83" s="19"/>
      <c r="P83" s="19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0.25" customHeight="1">
      <c r="A84" s="131" t="s">
        <v>46</v>
      </c>
      <c r="B84" s="130">
        <v>100.0</v>
      </c>
      <c r="C84" s="26"/>
      <c r="D84" s="19">
        <f t="shared" si="37"/>
        <v>0</v>
      </c>
      <c r="E84" s="127"/>
      <c r="F84" s="18"/>
      <c r="G84" s="19"/>
      <c r="H84" s="127"/>
      <c r="I84" s="19"/>
      <c r="J84" s="19"/>
      <c r="K84" s="19">
        <f t="shared" si="38"/>
        <v>0</v>
      </c>
      <c r="L84" s="21">
        <f t="shared" si="39"/>
        <v>0</v>
      </c>
      <c r="M84" s="128">
        <v>90.0</v>
      </c>
      <c r="N84" s="19"/>
      <c r="O84" s="19"/>
      <c r="P84" s="19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131" t="s">
        <v>48</v>
      </c>
      <c r="B85" s="130">
        <v>250.0</v>
      </c>
      <c r="C85" s="26"/>
      <c r="D85" s="19">
        <f t="shared" si="37"/>
        <v>0</v>
      </c>
      <c r="E85" s="127"/>
      <c r="F85" s="18"/>
      <c r="G85" s="19"/>
      <c r="H85" s="127"/>
      <c r="I85" s="19"/>
      <c r="J85" s="19"/>
      <c r="K85" s="19">
        <f t="shared" si="38"/>
        <v>0</v>
      </c>
      <c r="L85" s="21">
        <f t="shared" si="39"/>
        <v>0</v>
      </c>
      <c r="M85" s="128">
        <v>200.0</v>
      </c>
      <c r="N85" s="19"/>
      <c r="O85" s="19"/>
      <c r="P85" s="19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131" t="s">
        <v>102</v>
      </c>
      <c r="B86" s="130">
        <v>100.0</v>
      </c>
      <c r="C86" s="26">
        <v>1.0</v>
      </c>
      <c r="D86" s="19">
        <f t="shared" si="37"/>
        <v>100</v>
      </c>
      <c r="E86" s="127"/>
      <c r="F86" s="18"/>
      <c r="G86" s="19"/>
      <c r="H86" s="127"/>
      <c r="I86" s="19"/>
      <c r="J86" s="19"/>
      <c r="K86" s="19">
        <f t="shared" si="38"/>
        <v>100</v>
      </c>
      <c r="L86" s="21">
        <f t="shared" si="39"/>
        <v>1</v>
      </c>
      <c r="M86" s="128">
        <v>90.0</v>
      </c>
      <c r="N86" s="19"/>
      <c r="O86" s="19"/>
      <c r="P86" s="1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31" t="s">
        <v>103</v>
      </c>
      <c r="B87" s="130">
        <v>1500.0</v>
      </c>
      <c r="C87" s="26"/>
      <c r="D87" s="19">
        <f t="shared" si="37"/>
        <v>0</v>
      </c>
      <c r="E87" s="127"/>
      <c r="F87" s="18"/>
      <c r="G87" s="19"/>
      <c r="H87" s="127"/>
      <c r="I87" s="19"/>
      <c r="J87" s="19"/>
      <c r="K87" s="19">
        <f t="shared" si="38"/>
        <v>0</v>
      </c>
      <c r="L87" s="21">
        <f t="shared" si="39"/>
        <v>0</v>
      </c>
      <c r="M87" s="128">
        <v>1300.0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31" t="s">
        <v>104</v>
      </c>
      <c r="B88" s="130">
        <v>400.0</v>
      </c>
      <c r="C88" s="26">
        <v>1.0</v>
      </c>
      <c r="D88" s="19">
        <f t="shared" si="37"/>
        <v>400</v>
      </c>
      <c r="E88" s="127"/>
      <c r="F88" s="18"/>
      <c r="G88" s="19"/>
      <c r="H88" s="127"/>
      <c r="I88" s="19"/>
      <c r="J88" s="19"/>
      <c r="K88" s="19">
        <f t="shared" si="38"/>
        <v>400</v>
      </c>
      <c r="L88" s="21">
        <f t="shared" si="39"/>
        <v>1</v>
      </c>
      <c r="M88" s="128">
        <v>350.0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105</v>
      </c>
      <c r="B89" s="130">
        <v>700.0</v>
      </c>
      <c r="C89" s="26">
        <v>11.0</v>
      </c>
      <c r="D89" s="19">
        <f t="shared" si="37"/>
        <v>7700</v>
      </c>
      <c r="E89" s="127"/>
      <c r="F89" s="18"/>
      <c r="G89" s="19"/>
      <c r="H89" s="127"/>
      <c r="I89" s="19"/>
      <c r="J89" s="19"/>
      <c r="K89" s="19">
        <f t="shared" si="38"/>
        <v>7700</v>
      </c>
      <c r="L89" s="21">
        <f t="shared" si="39"/>
        <v>11</v>
      </c>
      <c r="M89" s="128">
        <v>600.0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106</v>
      </c>
      <c r="B90" s="130">
        <v>150.0</v>
      </c>
      <c r="C90" s="26">
        <v>1.0</v>
      </c>
      <c r="D90" s="19">
        <f t="shared" si="37"/>
        <v>150</v>
      </c>
      <c r="E90" s="127"/>
      <c r="F90" s="18"/>
      <c r="G90" s="19"/>
      <c r="H90" s="127"/>
      <c r="I90" s="19"/>
      <c r="J90" s="19"/>
      <c r="K90" s="19">
        <f t="shared" si="38"/>
        <v>150</v>
      </c>
      <c r="L90" s="21">
        <f t="shared" si="39"/>
        <v>1</v>
      </c>
      <c r="M90" s="128">
        <v>130.0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107</v>
      </c>
      <c r="B91" s="130">
        <v>2100.0</v>
      </c>
      <c r="C91" s="18"/>
      <c r="D91" s="19">
        <f t="shared" si="37"/>
        <v>0</v>
      </c>
      <c r="E91" s="20"/>
      <c r="F91" s="18"/>
      <c r="G91" s="19"/>
      <c r="H91" s="20"/>
      <c r="I91" s="19"/>
      <c r="J91" s="19"/>
      <c r="K91" s="19">
        <f t="shared" si="38"/>
        <v>0</v>
      </c>
      <c r="L91" s="21">
        <f t="shared" si="39"/>
        <v>0</v>
      </c>
      <c r="M91" s="128">
        <v>1900.0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44"/>
      <c r="B92" s="78"/>
      <c r="C92" s="70" t="s">
        <v>26</v>
      </c>
      <c r="D92" s="70">
        <f>SUM(D81:D91)</f>
        <v>9350</v>
      </c>
      <c r="E92" s="70"/>
      <c r="F92" s="70" t="s">
        <v>26</v>
      </c>
      <c r="G92" s="70">
        <f>SUM(G81:G91)</f>
        <v>0</v>
      </c>
      <c r="H92" s="71"/>
      <c r="I92" s="71" t="s">
        <v>26</v>
      </c>
      <c r="J92" s="70">
        <f>SUM(J81:J91)</f>
        <v>0</v>
      </c>
      <c r="K92" s="123">
        <f t="shared" si="38"/>
        <v>9350</v>
      </c>
      <c r="L92" s="123"/>
      <c r="M92" s="71" t="s">
        <v>26</v>
      </c>
      <c r="N92" s="70"/>
      <c r="O92" s="70"/>
      <c r="P92" s="70">
        <f>SUM(P81:P91)</f>
        <v>0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7.0" customHeight="1">
      <c r="A93" s="79" t="s">
        <v>76</v>
      </c>
      <c r="B93" s="8" t="s">
        <v>2</v>
      </c>
      <c r="C93" s="9" t="s">
        <v>3</v>
      </c>
      <c r="D93" s="10" t="s">
        <v>4</v>
      </c>
      <c r="E93" s="8" t="s">
        <v>5</v>
      </c>
      <c r="F93" s="9" t="s">
        <v>3</v>
      </c>
      <c r="G93" s="9" t="s">
        <v>4</v>
      </c>
      <c r="H93" s="46" t="s">
        <v>6</v>
      </c>
      <c r="I93" s="11" t="s">
        <v>3</v>
      </c>
      <c r="J93" s="11" t="s">
        <v>7</v>
      </c>
      <c r="K93" s="116" t="s">
        <v>96</v>
      </c>
      <c r="L93" s="12" t="s">
        <v>8</v>
      </c>
      <c r="M93" s="8" t="s">
        <v>9</v>
      </c>
      <c r="N93" s="10" t="s">
        <v>10</v>
      </c>
      <c r="O93" s="10" t="s">
        <v>11</v>
      </c>
      <c r="P93" s="9" t="s">
        <v>12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44" t="s">
        <v>77</v>
      </c>
      <c r="B94" s="42">
        <v>45.0</v>
      </c>
      <c r="C94" s="80"/>
      <c r="D94" s="32">
        <f t="shared" ref="D94:D95" si="40">B94*C94</f>
        <v>0</v>
      </c>
      <c r="E94" s="20">
        <v>40.0</v>
      </c>
      <c r="F94" s="80"/>
      <c r="G94" s="32">
        <f t="shared" ref="G94:G95" si="41">E94*F94</f>
        <v>0</v>
      </c>
      <c r="H94" s="20">
        <v>25.0</v>
      </c>
      <c r="I94" s="81"/>
      <c r="J94" s="32">
        <f t="shared" ref="J94:J95" si="42">H94*I94</f>
        <v>0</v>
      </c>
      <c r="K94" s="19">
        <f t="shared" ref="K94:K96" si="43">D94+G94+J94</f>
        <v>0</v>
      </c>
      <c r="L94" s="21">
        <f t="shared" ref="L94:L95" si="44">C94+F94+I94</f>
        <v>0</v>
      </c>
      <c r="M94" s="20">
        <v>17.36</v>
      </c>
      <c r="N94" s="32">
        <v>2.08</v>
      </c>
      <c r="O94" s="32">
        <v>1.74</v>
      </c>
      <c r="P94" s="32">
        <f t="shared" ref="P94:P95" si="45">((B94-M94)*C94)+((E94-M94)*F94)+((H94-M94)*I94)</f>
        <v>0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44" t="s">
        <v>78</v>
      </c>
      <c r="B95" s="42">
        <v>25.0</v>
      </c>
      <c r="C95" s="80"/>
      <c r="D95" s="32">
        <f t="shared" si="40"/>
        <v>0</v>
      </c>
      <c r="E95" s="20">
        <v>15.0</v>
      </c>
      <c r="F95" s="80"/>
      <c r="G95" s="32">
        <f t="shared" si="41"/>
        <v>0</v>
      </c>
      <c r="H95" s="20">
        <v>20.0</v>
      </c>
      <c r="I95" s="81"/>
      <c r="J95" s="32">
        <f t="shared" si="42"/>
        <v>0</v>
      </c>
      <c r="K95" s="19">
        <f t="shared" si="43"/>
        <v>0</v>
      </c>
      <c r="L95" s="21">
        <f t="shared" si="44"/>
        <v>0</v>
      </c>
      <c r="M95" s="20">
        <v>10.08</v>
      </c>
      <c r="N95" s="32">
        <v>1.21</v>
      </c>
      <c r="O95" s="32">
        <v>1.01</v>
      </c>
      <c r="P95" s="32">
        <f t="shared" si="45"/>
        <v>0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44"/>
      <c r="B96" s="78"/>
      <c r="C96" s="70" t="s">
        <v>26</v>
      </c>
      <c r="D96" s="70">
        <f>SUM(D94+D95)</f>
        <v>0</v>
      </c>
      <c r="E96" s="70"/>
      <c r="F96" s="70" t="s">
        <v>26</v>
      </c>
      <c r="G96" s="70">
        <f>SUM(G94+G95)</f>
        <v>0</v>
      </c>
      <c r="H96" s="71"/>
      <c r="I96" s="71" t="s">
        <v>26</v>
      </c>
      <c r="J96" s="70">
        <f>SUM(J94+J95)</f>
        <v>0</v>
      </c>
      <c r="K96" s="123">
        <f t="shared" si="43"/>
        <v>0</v>
      </c>
      <c r="L96" s="123"/>
      <c r="M96" s="71" t="s">
        <v>26</v>
      </c>
      <c r="N96" s="70"/>
      <c r="O96" s="70"/>
      <c r="P96" s="70">
        <f>SUM(P94)</f>
        <v>0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7.0" customHeight="1">
      <c r="A97" s="79" t="s">
        <v>79</v>
      </c>
      <c r="B97" s="8" t="s">
        <v>2</v>
      </c>
      <c r="C97" s="9" t="s">
        <v>3</v>
      </c>
      <c r="D97" s="10" t="s">
        <v>4</v>
      </c>
      <c r="E97" s="8" t="s">
        <v>5</v>
      </c>
      <c r="F97" s="9" t="s">
        <v>3</v>
      </c>
      <c r="G97" s="9" t="s">
        <v>4</v>
      </c>
      <c r="H97" s="46" t="s">
        <v>6</v>
      </c>
      <c r="I97" s="11" t="s">
        <v>3</v>
      </c>
      <c r="J97" s="11" t="s">
        <v>7</v>
      </c>
      <c r="K97" s="116" t="s">
        <v>96</v>
      </c>
      <c r="L97" s="12" t="s">
        <v>8</v>
      </c>
      <c r="M97" s="8" t="s">
        <v>9</v>
      </c>
      <c r="N97" s="10" t="s">
        <v>10</v>
      </c>
      <c r="O97" s="10" t="s">
        <v>11</v>
      </c>
      <c r="P97" s="9" t="s">
        <v>12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0.25" customHeight="1">
      <c r="A98" s="44" t="s">
        <v>80</v>
      </c>
      <c r="B98" s="42">
        <v>550.0</v>
      </c>
      <c r="C98" s="82">
        <v>5.0</v>
      </c>
      <c r="D98" s="32">
        <f>B98*C98</f>
        <v>2750</v>
      </c>
      <c r="E98" s="20"/>
      <c r="F98" s="80"/>
      <c r="G98" s="32">
        <f>E98*F98</f>
        <v>0</v>
      </c>
      <c r="H98" s="20"/>
      <c r="I98" s="81"/>
      <c r="J98" s="32">
        <f>H98*I98</f>
        <v>0</v>
      </c>
      <c r="K98" s="19">
        <f t="shared" ref="K98:K99" si="46">D98+G98+J98</f>
        <v>2750</v>
      </c>
      <c r="L98" s="21">
        <f>C98+F98+I98</f>
        <v>5</v>
      </c>
      <c r="M98" s="20">
        <v>500.0</v>
      </c>
      <c r="N98" s="32"/>
      <c r="O98" s="32"/>
      <c r="P98" s="32">
        <f>((B98-M98)*C98)+((E98-M98)*F98)+((H98-M98)*I98)</f>
        <v>250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0.25" customHeight="1">
      <c r="A99" s="83"/>
      <c r="B99" s="84"/>
      <c r="C99" s="85" t="s">
        <v>81</v>
      </c>
      <c r="D99" s="86">
        <f>D17+D27+D37+D60+D73+D79+D96+D98+D92</f>
        <v>86410</v>
      </c>
      <c r="E99" s="87"/>
      <c r="F99" s="85" t="s">
        <v>81</v>
      </c>
      <c r="G99" s="86">
        <f>G17+G27+G37+G60+G73+G79+G96+G98+G92</f>
        <v>400</v>
      </c>
      <c r="H99" s="87"/>
      <c r="I99" s="85" t="s">
        <v>81</v>
      </c>
      <c r="J99" s="86">
        <f>J17+J27+J37+J60+J73+J79+J96+J98</f>
        <v>3000</v>
      </c>
      <c r="K99" s="118">
        <f t="shared" si="46"/>
        <v>89810</v>
      </c>
      <c r="L99" s="119"/>
      <c r="M99" s="85" t="s">
        <v>81</v>
      </c>
      <c r="N99" s="86"/>
      <c r="O99" s="86"/>
      <c r="P99" s="86">
        <f>P17+P27+P37+P60+P73+P79+P96+P98</f>
        <v>28303</v>
      </c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</row>
    <row r="100" ht="20.25" customHeight="1">
      <c r="A100" s="3"/>
      <c r="B100" s="89"/>
      <c r="C100" s="90" t="s">
        <v>82</v>
      </c>
      <c r="E100" s="91">
        <f>K99</f>
        <v>89810</v>
      </c>
      <c r="G100" s="92"/>
      <c r="H100" s="93"/>
      <c r="I100" s="92"/>
      <c r="J100" s="132"/>
      <c r="K100" s="132"/>
      <c r="L100" s="132"/>
      <c r="M100" s="132"/>
      <c r="N100" s="133" t="s">
        <v>83</v>
      </c>
      <c r="P100" s="93">
        <f>P99</f>
        <v>28303</v>
      </c>
      <c r="Q100" s="9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15.75" customHeight="1">
      <c r="B101" s="95" t="s">
        <v>84</v>
      </c>
      <c r="I101" s="95"/>
      <c r="J101" s="95"/>
      <c r="K101" s="92"/>
      <c r="L101" s="92"/>
      <c r="M101" s="95"/>
      <c r="R101" s="3"/>
      <c r="S101" s="3"/>
      <c r="T101" s="3"/>
      <c r="U101" s="2"/>
      <c r="V101" s="2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15.75" customHeight="1">
      <c r="A102" s="96"/>
      <c r="B102" s="97" t="s">
        <v>85</v>
      </c>
      <c r="C102" s="98"/>
      <c r="D102" s="99" t="s">
        <v>86</v>
      </c>
      <c r="E102" s="100"/>
      <c r="F102" s="100"/>
      <c r="G102" s="99" t="s">
        <v>87</v>
      </c>
      <c r="H102" s="98"/>
      <c r="I102" s="101"/>
      <c r="J102" s="101"/>
      <c r="K102" s="92"/>
      <c r="L102" s="92"/>
      <c r="M102" s="99" t="s">
        <v>88</v>
      </c>
      <c r="N102" s="98"/>
      <c r="O102" s="99" t="s">
        <v>87</v>
      </c>
      <c r="P102" s="98"/>
      <c r="Q102" s="101"/>
      <c r="R102" s="3"/>
      <c r="S102" s="3"/>
      <c r="T102" s="3"/>
      <c r="U102" s="2"/>
      <c r="V102" s="2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15.75" customHeight="1">
      <c r="A103" s="102"/>
      <c r="B103" s="103">
        <v>1000.0</v>
      </c>
      <c r="C103" s="98"/>
      <c r="D103" s="104">
        <v>35.0</v>
      </c>
      <c r="E103" s="100"/>
      <c r="F103" s="100"/>
      <c r="G103" s="105">
        <f>D103*B103</f>
        <v>35000</v>
      </c>
      <c r="H103" s="98"/>
      <c r="I103" s="106"/>
      <c r="J103" s="2"/>
      <c r="K103" s="92"/>
      <c r="L103" s="92"/>
      <c r="M103" s="134"/>
      <c r="N103" s="98"/>
      <c r="O103" s="107">
        <v>1500.0</v>
      </c>
      <c r="P103" s="98"/>
      <c r="Q103" s="135"/>
      <c r="R103" s="3"/>
      <c r="S103" s="3"/>
      <c r="T103" s="3"/>
      <c r="U103" s="2"/>
      <c r="V103" s="2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15.75" customHeight="1">
      <c r="A104" s="102"/>
      <c r="B104" s="103">
        <v>500.0</v>
      </c>
      <c r="C104" s="98"/>
      <c r="D104" s="104">
        <v>32.0</v>
      </c>
      <c r="E104" s="100"/>
      <c r="F104" s="100"/>
      <c r="G104" s="105">
        <f>B104*D104</f>
        <v>16000</v>
      </c>
      <c r="H104" s="98"/>
      <c r="I104" s="106"/>
      <c r="J104" s="2"/>
      <c r="K104" s="92"/>
      <c r="L104" s="92"/>
      <c r="M104" s="134"/>
      <c r="N104" s="98"/>
      <c r="O104" s="107">
        <v>430.0</v>
      </c>
      <c r="P104" s="98"/>
      <c r="Q104" s="135"/>
      <c r="R104" s="3"/>
      <c r="S104" s="3"/>
      <c r="T104" s="3"/>
      <c r="U104" s="2"/>
      <c r="V104" s="2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A105" s="102"/>
      <c r="B105" s="103">
        <v>200.0</v>
      </c>
      <c r="C105" s="98"/>
      <c r="D105" s="108"/>
      <c r="E105" s="100"/>
      <c r="F105" s="100"/>
      <c r="G105" s="105">
        <f>D105*B105</f>
        <v>0</v>
      </c>
      <c r="H105" s="98"/>
      <c r="I105" s="106"/>
      <c r="J105" s="2"/>
      <c r="K105" s="92"/>
      <c r="L105" s="92"/>
      <c r="M105" s="134"/>
      <c r="N105" s="98"/>
      <c r="O105" s="107">
        <v>1610.0</v>
      </c>
      <c r="P105" s="98"/>
      <c r="Q105" s="135"/>
      <c r="R105" s="3"/>
      <c r="S105" s="3"/>
      <c r="T105" s="3"/>
      <c r="U105" s="2"/>
      <c r="V105" s="2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102"/>
      <c r="B106" s="103">
        <v>100.0</v>
      </c>
      <c r="C106" s="98"/>
      <c r="D106" s="104">
        <v>22.0</v>
      </c>
      <c r="E106" s="100"/>
      <c r="F106" s="100"/>
      <c r="G106" s="105">
        <f>B106*D106</f>
        <v>2200</v>
      </c>
      <c r="H106" s="98"/>
      <c r="I106" s="106"/>
      <c r="J106" s="2"/>
      <c r="K106" s="92"/>
      <c r="L106" s="92"/>
      <c r="M106" s="134"/>
      <c r="N106" s="98"/>
      <c r="O106" s="107">
        <v>650.0</v>
      </c>
      <c r="P106" s="98"/>
      <c r="Q106" s="135"/>
      <c r="R106" s="3"/>
      <c r="S106" s="3"/>
      <c r="T106" s="3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102"/>
      <c r="B107" s="103">
        <v>50.0</v>
      </c>
      <c r="C107" s="98"/>
      <c r="D107" s="104">
        <v>34.0</v>
      </c>
      <c r="E107" s="100"/>
      <c r="F107" s="100"/>
      <c r="G107" s="105">
        <f>D107*B107</f>
        <v>1700</v>
      </c>
      <c r="H107" s="98"/>
      <c r="I107" s="106"/>
      <c r="J107" s="2"/>
      <c r="K107" s="92"/>
      <c r="L107" s="92"/>
      <c r="M107" s="134"/>
      <c r="N107" s="98"/>
      <c r="O107" s="107">
        <v>950.0</v>
      </c>
      <c r="P107" s="98"/>
      <c r="Q107" s="135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102"/>
      <c r="B108" s="103">
        <v>20.0</v>
      </c>
      <c r="C108" s="98"/>
      <c r="D108" s="104">
        <v>25.0</v>
      </c>
      <c r="E108" s="100"/>
      <c r="F108" s="100"/>
      <c r="G108" s="105">
        <f>B108*D108</f>
        <v>500</v>
      </c>
      <c r="H108" s="98"/>
      <c r="I108" s="106"/>
      <c r="J108" s="2"/>
      <c r="K108" s="92"/>
      <c r="L108" s="92"/>
      <c r="M108" s="134"/>
      <c r="N108" s="98"/>
      <c r="O108" s="107">
        <v>450.0</v>
      </c>
      <c r="P108" s="98"/>
      <c r="Q108" s="13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96"/>
      <c r="B109" s="97" t="s">
        <v>89</v>
      </c>
      <c r="C109" s="98"/>
      <c r="D109" s="99" t="s">
        <v>86</v>
      </c>
      <c r="E109" s="100"/>
      <c r="F109" s="100"/>
      <c r="G109" s="99" t="s">
        <v>87</v>
      </c>
      <c r="H109" s="98"/>
      <c r="I109" s="109"/>
      <c r="J109" s="92"/>
      <c r="K109" s="92"/>
      <c r="L109" s="92"/>
      <c r="M109" s="134"/>
      <c r="N109" s="98"/>
      <c r="O109" s="107">
        <v>450.0</v>
      </c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20.0</v>
      </c>
      <c r="C110" s="98"/>
      <c r="D110" s="104">
        <v>11.0</v>
      </c>
      <c r="E110" s="100"/>
      <c r="F110" s="100"/>
      <c r="G110" s="105">
        <f>D110*B110</f>
        <v>220</v>
      </c>
      <c r="H110" s="98"/>
      <c r="I110" s="106"/>
      <c r="J110" s="2"/>
      <c r="K110" s="92"/>
      <c r="L110" s="92"/>
      <c r="M110" s="134"/>
      <c r="N110" s="98"/>
      <c r="O110" s="107">
        <v>1650.0</v>
      </c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/>
      <c r="C111" s="98"/>
      <c r="D111" s="104"/>
      <c r="E111" s="100"/>
      <c r="F111" s="100"/>
      <c r="G111" s="105"/>
      <c r="H111" s="98"/>
      <c r="I111" s="106"/>
      <c r="J111" s="2"/>
      <c r="K111" s="92"/>
      <c r="L111" s="92"/>
      <c r="M111" s="103"/>
      <c r="N111" s="98"/>
      <c r="O111" s="107">
        <v>700.0</v>
      </c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/>
      <c r="C112" s="98"/>
      <c r="D112" s="104"/>
      <c r="E112" s="100"/>
      <c r="F112" s="100"/>
      <c r="G112" s="105"/>
      <c r="H112" s="98"/>
      <c r="I112" s="106"/>
      <c r="J112" s="2"/>
      <c r="K112" s="92"/>
      <c r="L112" s="92"/>
      <c r="M112" s="103"/>
      <c r="N112" s="98"/>
      <c r="O112" s="107">
        <v>900.0</v>
      </c>
      <c r="P112" s="98"/>
      <c r="Q112" s="135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102"/>
      <c r="B113" s="103"/>
      <c r="C113" s="98"/>
      <c r="D113" s="104"/>
      <c r="E113" s="100"/>
      <c r="F113" s="100"/>
      <c r="G113" s="105"/>
      <c r="H113" s="98"/>
      <c r="I113" s="106"/>
      <c r="J113" s="2"/>
      <c r="K113" s="92"/>
      <c r="L113" s="92"/>
      <c r="M113" s="103"/>
      <c r="N113" s="98"/>
      <c r="O113" s="107">
        <v>800.0</v>
      </c>
      <c r="P113" s="98"/>
      <c r="Q113" s="135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102"/>
      <c r="B114" s="103"/>
      <c r="C114" s="98"/>
      <c r="D114" s="104"/>
      <c r="E114" s="100"/>
      <c r="F114" s="100"/>
      <c r="G114" s="105"/>
      <c r="H114" s="98"/>
      <c r="I114" s="106"/>
      <c r="J114" s="2"/>
      <c r="K114" s="92"/>
      <c r="L114" s="92"/>
      <c r="M114" s="103"/>
      <c r="N114" s="98"/>
      <c r="O114" s="107">
        <v>1330.0</v>
      </c>
      <c r="P114" s="98"/>
      <c r="Q114" s="135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102"/>
      <c r="B115" s="103"/>
      <c r="C115" s="98"/>
      <c r="D115" s="104"/>
      <c r="E115" s="100"/>
      <c r="F115" s="100"/>
      <c r="G115" s="105"/>
      <c r="H115" s="98"/>
      <c r="I115" s="106"/>
      <c r="J115" s="2"/>
      <c r="K115" s="92"/>
      <c r="L115" s="92"/>
      <c r="M115" s="103"/>
      <c r="N115" s="98"/>
      <c r="O115" s="107">
        <v>1290.0</v>
      </c>
      <c r="P115" s="98"/>
      <c r="Q115" s="135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102"/>
      <c r="B116" s="103"/>
      <c r="C116" s="98"/>
      <c r="D116" s="104"/>
      <c r="E116" s="100"/>
      <c r="F116" s="100"/>
      <c r="G116" s="105"/>
      <c r="H116" s="98"/>
      <c r="I116" s="106"/>
      <c r="J116" s="2"/>
      <c r="K116" s="92"/>
      <c r="L116" s="92"/>
      <c r="M116" s="103"/>
      <c r="N116" s="98"/>
      <c r="O116" s="107">
        <v>1450.0</v>
      </c>
      <c r="P116" s="98"/>
      <c r="Q116" s="135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102"/>
      <c r="B117" s="103"/>
      <c r="C117" s="98"/>
      <c r="D117" s="104"/>
      <c r="E117" s="100"/>
      <c r="F117" s="100"/>
      <c r="G117" s="105"/>
      <c r="H117" s="98"/>
      <c r="I117" s="106"/>
      <c r="J117" s="2"/>
      <c r="K117" s="92"/>
      <c r="L117" s="92"/>
      <c r="M117" s="103"/>
      <c r="N117" s="98"/>
      <c r="O117" s="107">
        <v>450.0</v>
      </c>
      <c r="P117" s="98"/>
      <c r="Q117" s="135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102"/>
      <c r="B118" s="103"/>
      <c r="C118" s="98"/>
      <c r="D118" s="104"/>
      <c r="E118" s="100"/>
      <c r="F118" s="100"/>
      <c r="G118" s="105"/>
      <c r="H118" s="98"/>
      <c r="I118" s="106"/>
      <c r="J118" s="2"/>
      <c r="K118" s="92"/>
      <c r="L118" s="92"/>
      <c r="M118" s="103"/>
      <c r="N118" s="98"/>
      <c r="O118" s="107">
        <v>430.0</v>
      </c>
      <c r="P118" s="98"/>
      <c r="Q118" s="135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3"/>
      <c r="C119" s="98"/>
      <c r="D119" s="104"/>
      <c r="E119" s="100"/>
      <c r="F119" s="100"/>
      <c r="G119" s="105"/>
      <c r="H119" s="98"/>
      <c r="I119" s="106"/>
      <c r="J119" s="2"/>
      <c r="K119" s="92"/>
      <c r="L119" s="92"/>
      <c r="M119" s="103"/>
      <c r="N119" s="98"/>
      <c r="O119" s="107">
        <v>1330.0</v>
      </c>
      <c r="P119" s="98"/>
      <c r="Q119" s="135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3"/>
      <c r="C120" s="98"/>
      <c r="D120" s="104"/>
      <c r="E120" s="100"/>
      <c r="F120" s="100"/>
      <c r="G120" s="105"/>
      <c r="H120" s="98"/>
      <c r="I120" s="106"/>
      <c r="J120" s="2"/>
      <c r="K120" s="92"/>
      <c r="L120" s="92"/>
      <c r="M120" s="103"/>
      <c r="N120" s="98"/>
      <c r="O120" s="107">
        <v>450.0</v>
      </c>
      <c r="P120" s="98"/>
      <c r="Q120" s="135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3"/>
      <c r="C121" s="98"/>
      <c r="D121" s="104"/>
      <c r="E121" s="100"/>
      <c r="F121" s="100"/>
      <c r="G121" s="105"/>
      <c r="H121" s="98"/>
      <c r="I121" s="106"/>
      <c r="J121" s="2"/>
      <c r="K121" s="92"/>
      <c r="L121" s="92"/>
      <c r="M121" s="103"/>
      <c r="N121" s="98"/>
      <c r="O121" s="107">
        <v>700.0</v>
      </c>
      <c r="P121" s="98"/>
      <c r="Q121" s="135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3"/>
      <c r="C122" s="98"/>
      <c r="D122" s="104"/>
      <c r="E122" s="100"/>
      <c r="F122" s="100"/>
      <c r="G122" s="105"/>
      <c r="H122" s="98"/>
      <c r="I122" s="106"/>
      <c r="J122" s="2"/>
      <c r="K122" s="92"/>
      <c r="L122" s="92"/>
      <c r="M122" s="103"/>
      <c r="N122" s="98"/>
      <c r="O122" s="107">
        <v>3800.0</v>
      </c>
      <c r="P122" s="98"/>
      <c r="Q122" s="135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3"/>
      <c r="C123" s="98"/>
      <c r="D123" s="104"/>
      <c r="E123" s="100"/>
      <c r="F123" s="100"/>
      <c r="G123" s="105"/>
      <c r="H123" s="98"/>
      <c r="I123" s="106"/>
      <c r="J123" s="2"/>
      <c r="K123" s="92"/>
      <c r="L123" s="92"/>
      <c r="M123" s="103"/>
      <c r="N123" s="98"/>
      <c r="O123" s="107">
        <v>980.0</v>
      </c>
      <c r="P123" s="98"/>
      <c r="Q123" s="135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102"/>
      <c r="B124" s="103"/>
      <c r="C124" s="98"/>
      <c r="D124" s="104"/>
      <c r="E124" s="100"/>
      <c r="F124" s="100"/>
      <c r="G124" s="105"/>
      <c r="H124" s="98"/>
      <c r="I124" s="106"/>
      <c r="J124" s="2"/>
      <c r="K124" s="92"/>
      <c r="L124" s="92"/>
      <c r="M124" s="103"/>
      <c r="N124" s="98"/>
      <c r="O124" s="107">
        <v>700.0</v>
      </c>
      <c r="P124" s="98"/>
      <c r="Q124" s="135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102"/>
      <c r="B125" s="103"/>
      <c r="C125" s="98"/>
      <c r="D125" s="104"/>
      <c r="E125" s="100"/>
      <c r="F125" s="100"/>
      <c r="G125" s="105"/>
      <c r="H125" s="98"/>
      <c r="I125" s="106"/>
      <c r="J125" s="2"/>
      <c r="K125" s="92"/>
      <c r="L125" s="92"/>
      <c r="M125" s="103"/>
      <c r="N125" s="98"/>
      <c r="O125" s="107">
        <v>450.0</v>
      </c>
      <c r="P125" s="98"/>
      <c r="Q125" s="135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102"/>
      <c r="B126" s="103"/>
      <c r="C126" s="98"/>
      <c r="D126" s="104"/>
      <c r="E126" s="100"/>
      <c r="F126" s="100"/>
      <c r="G126" s="105"/>
      <c r="H126" s="98"/>
      <c r="I126" s="106"/>
      <c r="J126" s="2"/>
      <c r="K126" s="92"/>
      <c r="L126" s="92"/>
      <c r="M126" s="103"/>
      <c r="N126" s="98"/>
      <c r="O126" s="107">
        <v>1500.0</v>
      </c>
      <c r="P126" s="98"/>
      <c r="Q126" s="135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102"/>
      <c r="B127" s="103"/>
      <c r="C127" s="98"/>
      <c r="D127" s="104"/>
      <c r="E127" s="100"/>
      <c r="F127" s="100"/>
      <c r="G127" s="105"/>
      <c r="H127" s="98"/>
      <c r="I127" s="106"/>
      <c r="J127" s="2"/>
      <c r="K127" s="92"/>
      <c r="L127" s="92"/>
      <c r="M127" s="103"/>
      <c r="N127" s="98"/>
      <c r="O127" s="107">
        <v>430.0</v>
      </c>
      <c r="P127" s="98"/>
      <c r="Q127" s="135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102"/>
      <c r="B128" s="103"/>
      <c r="C128" s="98"/>
      <c r="D128" s="104"/>
      <c r="E128" s="100"/>
      <c r="F128" s="100"/>
      <c r="G128" s="105"/>
      <c r="H128" s="98"/>
      <c r="I128" s="106"/>
      <c r="J128" s="2"/>
      <c r="K128" s="92"/>
      <c r="L128" s="92"/>
      <c r="M128" s="103"/>
      <c r="N128" s="98"/>
      <c r="O128" s="107">
        <v>1275.0</v>
      </c>
      <c r="P128" s="98"/>
      <c r="Q128" s="135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102"/>
      <c r="B129" s="103"/>
      <c r="C129" s="98"/>
      <c r="D129" s="104"/>
      <c r="E129" s="100"/>
      <c r="F129" s="100"/>
      <c r="G129" s="105"/>
      <c r="H129" s="98"/>
      <c r="I129" s="106"/>
      <c r="J129" s="2"/>
      <c r="K129" s="92"/>
      <c r="L129" s="92"/>
      <c r="M129" s="103"/>
      <c r="N129" s="98"/>
      <c r="O129" s="107">
        <v>430.0</v>
      </c>
      <c r="P129" s="98"/>
      <c r="Q129" s="135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102"/>
      <c r="B130" s="103"/>
      <c r="C130" s="98"/>
      <c r="D130" s="104"/>
      <c r="E130" s="100"/>
      <c r="F130" s="100"/>
      <c r="G130" s="105"/>
      <c r="H130" s="98"/>
      <c r="I130" s="106"/>
      <c r="J130" s="2"/>
      <c r="K130" s="92"/>
      <c r="L130" s="92"/>
      <c r="M130" s="103"/>
      <c r="N130" s="98"/>
      <c r="O130" s="107">
        <v>1650.0</v>
      </c>
      <c r="P130" s="98"/>
      <c r="Q130" s="135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102"/>
      <c r="B131" s="103"/>
      <c r="C131" s="98"/>
      <c r="D131" s="104"/>
      <c r="E131" s="100"/>
      <c r="F131" s="100"/>
      <c r="G131" s="105"/>
      <c r="H131" s="98"/>
      <c r="I131" s="106"/>
      <c r="J131" s="2"/>
      <c r="K131" s="92"/>
      <c r="L131" s="92"/>
      <c r="M131" s="103"/>
      <c r="N131" s="98"/>
      <c r="O131" s="107">
        <v>1650.0</v>
      </c>
      <c r="P131" s="98"/>
      <c r="Q131" s="135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102"/>
      <c r="B132" s="103"/>
      <c r="C132" s="98"/>
      <c r="D132" s="104"/>
      <c r="E132" s="100"/>
      <c r="F132" s="100"/>
      <c r="G132" s="105"/>
      <c r="H132" s="98"/>
      <c r="I132" s="106"/>
      <c r="J132" s="2"/>
      <c r="K132" s="92"/>
      <c r="L132" s="92"/>
      <c r="M132" s="103"/>
      <c r="N132" s="98"/>
      <c r="O132" s="107">
        <v>700.0</v>
      </c>
      <c r="P132" s="98"/>
      <c r="Q132" s="135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102"/>
      <c r="B133" s="103"/>
      <c r="C133" s="98"/>
      <c r="D133" s="104"/>
      <c r="E133" s="100"/>
      <c r="F133" s="100"/>
      <c r="G133" s="105"/>
      <c r="H133" s="98"/>
      <c r="I133" s="106"/>
      <c r="J133" s="2"/>
      <c r="K133" s="92"/>
      <c r="L133" s="92"/>
      <c r="M133" s="103"/>
      <c r="N133" s="98"/>
      <c r="O133" s="107">
        <v>880.0</v>
      </c>
      <c r="P133" s="98"/>
      <c r="Q133" s="135"/>
      <c r="R133" s="3"/>
      <c r="S133" s="3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5.75" customHeight="1">
      <c r="A134" s="102"/>
      <c r="B134" s="103"/>
      <c r="C134" s="98"/>
      <c r="D134" s="104"/>
      <c r="E134" s="100"/>
      <c r="F134" s="100"/>
      <c r="G134" s="105"/>
      <c r="H134" s="98"/>
      <c r="I134" s="106"/>
      <c r="J134" s="2"/>
      <c r="K134" s="92"/>
      <c r="L134" s="92"/>
      <c r="M134" s="103"/>
      <c r="N134" s="98"/>
      <c r="O134" s="107">
        <v>2100.0</v>
      </c>
      <c r="P134" s="98"/>
      <c r="Q134" s="135"/>
      <c r="R134" s="3"/>
      <c r="S134" s="3"/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15.75" customHeight="1">
      <c r="A135" s="102"/>
      <c r="B135" s="103"/>
      <c r="C135" s="98"/>
      <c r="D135" s="104"/>
      <c r="E135" s="100"/>
      <c r="F135" s="100"/>
      <c r="G135" s="105"/>
      <c r="H135" s="98"/>
      <c r="I135" s="106"/>
      <c r="J135" s="2"/>
      <c r="K135" s="92"/>
      <c r="L135" s="92"/>
      <c r="M135" s="103"/>
      <c r="N135" s="98"/>
      <c r="O135" s="107">
        <v>600.0</v>
      </c>
      <c r="P135" s="98"/>
      <c r="Q135" s="135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15.75" customHeight="1">
      <c r="A136" s="102"/>
      <c r="B136" s="103">
        <v>10.0</v>
      </c>
      <c r="C136" s="98"/>
      <c r="D136" s="104">
        <v>1.0</v>
      </c>
      <c r="E136" s="100"/>
      <c r="F136" s="100"/>
      <c r="G136" s="105">
        <f>B136*D136</f>
        <v>10</v>
      </c>
      <c r="H136" s="98"/>
      <c r="I136" s="106"/>
      <c r="J136" s="2"/>
      <c r="K136" s="92"/>
      <c r="L136" s="92"/>
      <c r="M136" s="103"/>
      <c r="N136" s="98"/>
      <c r="O136" s="107">
        <v>450.0</v>
      </c>
      <c r="P136" s="98"/>
      <c r="Q136" s="135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5.75" customHeight="1">
      <c r="A137" s="102"/>
      <c r="B137" s="103">
        <v>5.0</v>
      </c>
      <c r="C137" s="98"/>
      <c r="D137" s="104">
        <v>10.0</v>
      </c>
      <c r="E137" s="100"/>
      <c r="F137" s="100"/>
      <c r="G137" s="105">
        <f>D137*B137</f>
        <v>50</v>
      </c>
      <c r="H137" s="98"/>
      <c r="I137" s="106"/>
      <c r="J137" s="2"/>
      <c r="K137" s="92"/>
      <c r="L137" s="92"/>
      <c r="M137" s="103"/>
      <c r="N137" s="98"/>
      <c r="O137" s="107">
        <v>500.0</v>
      </c>
      <c r="P137" s="98"/>
      <c r="Q137" s="92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102"/>
      <c r="B138" s="103"/>
      <c r="C138" s="98"/>
      <c r="D138" s="104"/>
      <c r="E138" s="100"/>
      <c r="F138" s="100"/>
      <c r="G138" s="105"/>
      <c r="H138" s="98"/>
      <c r="I138" s="106"/>
      <c r="J138" s="2"/>
      <c r="K138" s="92"/>
      <c r="L138" s="92"/>
      <c r="M138" s="103"/>
      <c r="N138" s="98"/>
      <c r="O138" s="107">
        <v>160.0</v>
      </c>
      <c r="P138" s="98"/>
      <c r="Q138" s="92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102"/>
      <c r="B139" s="103"/>
      <c r="C139" s="98"/>
      <c r="D139" s="104"/>
      <c r="E139" s="100"/>
      <c r="F139" s="100"/>
      <c r="G139" s="105"/>
      <c r="H139" s="98"/>
      <c r="I139" s="106"/>
      <c r="J139" s="2"/>
      <c r="K139" s="92"/>
      <c r="L139" s="92"/>
      <c r="M139" s="103"/>
      <c r="N139" s="98"/>
      <c r="O139" s="107">
        <v>450.0</v>
      </c>
      <c r="P139" s="98"/>
      <c r="Q139" s="92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102"/>
      <c r="B140" s="103"/>
      <c r="C140" s="98"/>
      <c r="D140" s="104"/>
      <c r="E140" s="100"/>
      <c r="F140" s="100"/>
      <c r="G140" s="105"/>
      <c r="H140" s="98"/>
      <c r="I140" s="106"/>
      <c r="J140" s="2"/>
      <c r="K140" s="92"/>
      <c r="L140" s="92"/>
      <c r="M140" s="103"/>
      <c r="N140" s="98"/>
      <c r="O140" s="107">
        <v>1200.0</v>
      </c>
      <c r="P140" s="98"/>
      <c r="Q140" s="92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02"/>
      <c r="B141" s="103"/>
      <c r="C141" s="98"/>
      <c r="D141" s="104"/>
      <c r="E141" s="100"/>
      <c r="F141" s="100"/>
      <c r="G141" s="105"/>
      <c r="H141" s="98"/>
      <c r="I141" s="106"/>
      <c r="J141" s="2"/>
      <c r="K141" s="92"/>
      <c r="L141" s="92"/>
      <c r="M141" s="103"/>
      <c r="N141" s="98"/>
      <c r="O141" s="107"/>
      <c r="P141" s="98"/>
      <c r="Q141" s="92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102"/>
      <c r="B142" s="103">
        <v>1.0</v>
      </c>
      <c r="C142" s="98"/>
      <c r="D142" s="104">
        <v>5.0</v>
      </c>
      <c r="E142" s="100"/>
      <c r="F142" s="100"/>
      <c r="G142" s="105">
        <f>B142*D142</f>
        <v>5</v>
      </c>
      <c r="H142" s="98"/>
      <c r="I142" s="106"/>
      <c r="J142" s="2"/>
      <c r="K142" s="92"/>
      <c r="L142" s="92"/>
      <c r="M142" s="103"/>
      <c r="N142" s="98"/>
      <c r="O142" s="107"/>
      <c r="P142" s="98"/>
      <c r="Q142" s="92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20.25" customHeight="1">
      <c r="A143" s="3"/>
      <c r="B143" s="110"/>
      <c r="C143" s="111"/>
      <c r="D143" s="111"/>
      <c r="E143" s="112" t="s">
        <v>90</v>
      </c>
      <c r="F143" s="98"/>
      <c r="G143" s="113">
        <f>SUM(G103:G142)</f>
        <v>55685</v>
      </c>
      <c r="H143" s="98"/>
      <c r="I143" s="111"/>
      <c r="J143" s="111"/>
      <c r="K143" s="92"/>
      <c r="L143" s="92"/>
      <c r="M143" s="111" t="s">
        <v>26</v>
      </c>
      <c r="O143" s="113">
        <f>SUM(O103:O142)</f>
        <v>37425</v>
      </c>
      <c r="P143" s="98"/>
      <c r="Q143" s="136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7.25" customHeight="1">
      <c r="A144" s="3"/>
      <c r="B144" s="110"/>
      <c r="C144" s="111"/>
      <c r="D144" s="111"/>
      <c r="E144" s="112" t="s">
        <v>91</v>
      </c>
      <c r="F144" s="98"/>
      <c r="G144" s="113">
        <f>O143</f>
        <v>37425</v>
      </c>
      <c r="H144" s="98"/>
      <c r="K144" s="92"/>
      <c r="L144" s="92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20.25" customHeight="1">
      <c r="A145" s="3"/>
      <c r="B145" s="110"/>
      <c r="C145" s="111"/>
      <c r="D145" s="111"/>
      <c r="E145" s="112" t="s">
        <v>92</v>
      </c>
      <c r="F145" s="98"/>
      <c r="G145" s="114"/>
      <c r="H145" s="98"/>
      <c r="K145" s="92"/>
      <c r="L145" s="92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20.25" customHeight="1">
      <c r="A146" s="3"/>
      <c r="B146" s="110"/>
      <c r="C146" s="111"/>
      <c r="D146" s="111"/>
      <c r="E146" s="112" t="s">
        <v>93</v>
      </c>
      <c r="F146" s="98"/>
      <c r="G146" s="114"/>
      <c r="H146" s="98"/>
      <c r="K146" s="92"/>
      <c r="L146" s="92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20.25" customHeight="1">
      <c r="A147" s="102"/>
      <c r="B147" s="102"/>
      <c r="C147" s="111"/>
      <c r="D147" s="111"/>
      <c r="E147" s="112" t="s">
        <v>94</v>
      </c>
      <c r="F147" s="98"/>
      <c r="G147" s="114">
        <v>1950.0</v>
      </c>
      <c r="H147" s="98"/>
      <c r="I147" s="138" t="s">
        <v>110</v>
      </c>
      <c r="K147" s="92"/>
      <c r="L147" s="92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20.25" customHeight="1">
      <c r="A148" s="102"/>
      <c r="B148" s="102"/>
      <c r="C148" s="111"/>
      <c r="D148" s="111"/>
      <c r="E148" s="112" t="s">
        <v>95</v>
      </c>
      <c r="F148" s="98"/>
      <c r="G148" s="113">
        <v>0.0</v>
      </c>
      <c r="H148" s="98"/>
      <c r="I148" s="3"/>
      <c r="J148" s="3"/>
      <c r="K148" s="92"/>
      <c r="L148" s="92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8.75" customHeight="1">
      <c r="A149" s="102"/>
      <c r="B149" s="102"/>
      <c r="C149" s="111"/>
      <c r="D149" s="111"/>
      <c r="E149" s="112" t="s">
        <v>26</v>
      </c>
      <c r="F149" s="98"/>
      <c r="G149" s="113">
        <f>SUM(G143:G148)</f>
        <v>95060</v>
      </c>
      <c r="H149" s="98"/>
      <c r="I149" s="3"/>
      <c r="J149" s="3"/>
      <c r="K149" s="92"/>
      <c r="L149" s="92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102"/>
      <c r="B150" s="102"/>
      <c r="C150" s="102"/>
      <c r="D150" s="102"/>
      <c r="E150" s="102"/>
      <c r="F150" s="102"/>
      <c r="G150" s="102"/>
      <c r="H150" s="10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102"/>
      <c r="B151" s="102"/>
      <c r="C151" s="102"/>
      <c r="D151" s="102"/>
      <c r="E151" s="102"/>
      <c r="F151" s="102"/>
      <c r="G151" s="102"/>
      <c r="H151" s="10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102"/>
      <c r="B152" s="102"/>
      <c r="C152" s="102"/>
      <c r="D152" s="102"/>
      <c r="E152" s="102"/>
      <c r="F152" s="102"/>
      <c r="G152" s="102"/>
      <c r="H152" s="10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102"/>
      <c r="B153" s="102"/>
      <c r="C153" s="102"/>
      <c r="D153" s="102"/>
      <c r="E153" s="102"/>
      <c r="F153" s="102"/>
      <c r="G153" s="102"/>
      <c r="H153" s="10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19">
        <f t="shared" ref="S162:S165" si="47">E173*H173</f>
        <v>0</v>
      </c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19">
        <f t="shared" si="47"/>
        <v>0</v>
      </c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19">
        <f t="shared" si="47"/>
        <v>0</v>
      </c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19">
        <f t="shared" si="47"/>
        <v>0</v>
      </c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5.75" customHeight="1">
      <c r="A344" s="3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"/>
      <c r="V344" s="2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5.75" customHeight="1">
      <c r="A345" s="3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"/>
      <c r="V345" s="2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5.75" customHeight="1">
      <c r="A346" s="3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"/>
      <c r="V346" s="2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5.75" customHeight="1">
      <c r="A347" s="3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"/>
      <c r="V347" s="2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5.75" customHeight="1">
      <c r="A348" s="3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"/>
      <c r="V348" s="2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15.75" customHeight="1">
      <c r="A349" s="3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"/>
      <c r="V349" s="2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15.75" customHeight="1">
      <c r="A350" s="3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"/>
      <c r="V350" s="2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15.75" customHeight="1">
      <c r="A351" s="3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"/>
      <c r="V351" s="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15.75" customHeight="1">
      <c r="A352" s="3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"/>
      <c r="V352" s="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15.75" customHeight="1">
      <c r="A353" s="3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"/>
      <c r="V353" s="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15.75" customHeight="1">
      <c r="A354" s="3"/>
      <c r="B354" s="2"/>
      <c r="C354" s="2"/>
      <c r="D354" s="2"/>
      <c r="E354" s="2"/>
      <c r="F354" s="2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2"/>
      <c r="V354" s="2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15.75" customHeight="1">
      <c r="A355" s="3"/>
      <c r="B355" s="2"/>
      <c r="C355" s="2"/>
      <c r="D355" s="2"/>
      <c r="E355" s="2"/>
      <c r="F355" s="2"/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2"/>
      <c r="V355" s="2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15.75" customHeight="1">
      <c r="A356" s="3"/>
      <c r="B356" s="2"/>
      <c r="C356" s="2"/>
      <c r="D356" s="2"/>
      <c r="E356" s="2"/>
      <c r="F356" s="2"/>
      <c r="G356" s="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2"/>
      <c r="V356" s="2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15.75" customHeight="1">
      <c r="A357" s="3"/>
      <c r="B357" s="2"/>
      <c r="C357" s="2"/>
      <c r="D357" s="2"/>
      <c r="E357" s="2"/>
      <c r="F357" s="2"/>
      <c r="G357" s="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2"/>
      <c r="V357" s="2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15.75" customHeight="1">
      <c r="A358" s="3"/>
      <c r="B358" s="2"/>
      <c r="C358" s="2"/>
      <c r="D358" s="2"/>
      <c r="E358" s="2"/>
      <c r="F358" s="2"/>
      <c r="G358" s="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2"/>
      <c r="V358" s="2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15.75" customHeight="1">
      <c r="A359" s="3"/>
      <c r="B359" s="2"/>
      <c r="C359" s="2"/>
      <c r="D359" s="2"/>
      <c r="E359" s="2"/>
      <c r="F359" s="2"/>
      <c r="G359" s="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2"/>
      <c r="V359" s="2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15.75" customHeight="1">
      <c r="A360" s="3"/>
      <c r="B360" s="2"/>
      <c r="C360" s="2"/>
      <c r="D360" s="2"/>
      <c r="E360" s="2"/>
      <c r="F360" s="2"/>
      <c r="G360" s="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2"/>
      <c r="V360" s="2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15.75" customHeight="1">
      <c r="A361" s="3"/>
      <c r="B361" s="2"/>
      <c r="C361" s="2"/>
      <c r="D361" s="2"/>
      <c r="E361" s="2"/>
      <c r="F361" s="2"/>
      <c r="G361" s="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2"/>
      <c r="V361" s="2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15.75" customHeight="1">
      <c r="A362" s="3"/>
      <c r="B362" s="2"/>
      <c r="C362" s="2"/>
      <c r="D362" s="2"/>
      <c r="E362" s="2"/>
      <c r="F362" s="2"/>
      <c r="G362" s="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2"/>
      <c r="V362" s="2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15.75" customHeight="1">
      <c r="A363" s="3"/>
      <c r="B363" s="2"/>
      <c r="C363" s="2"/>
      <c r="D363" s="2"/>
      <c r="E363" s="2"/>
      <c r="F363" s="2"/>
      <c r="G363" s="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2"/>
      <c r="V363" s="2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15.75" customHeight="1">
      <c r="A364" s="3"/>
      <c r="B364" s="2"/>
      <c r="C364" s="2"/>
      <c r="D364" s="2"/>
      <c r="E364" s="2"/>
      <c r="F364" s="2"/>
      <c r="G364" s="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2"/>
      <c r="V364" s="2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15.75" customHeight="1">
      <c r="A365" s="3"/>
      <c r="B365" s="2"/>
      <c r="C365" s="2"/>
      <c r="D365" s="2"/>
      <c r="E365" s="2"/>
      <c r="F365" s="2"/>
      <c r="G365" s="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2"/>
      <c r="V365" s="2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  <row r="1020" ht="15.75" customHeight="1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</row>
    <row r="1021" ht="15.75" customHeight="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</row>
    <row r="1022" ht="15.75" customHeight="1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</row>
    <row r="1023" ht="15.75" customHeight="1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</row>
    <row r="1024" ht="15.75" customHeight="1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</row>
    <row r="1025" ht="15.75" customHeight="1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</row>
    <row r="1026" ht="15.75" customHeight="1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</row>
    <row r="1027" ht="15.75" customHeight="1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</row>
    <row r="1028" ht="15.75" customHeight="1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</row>
    <row r="1029" ht="15.75" customHeight="1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</row>
    <row r="1030" ht="15.75" customHeight="1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</row>
    <row r="1031" ht="15.75" customHeight="1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</row>
    <row r="1032" ht="15.75" customHeight="1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</row>
    <row r="1033" ht="15.75" customHeight="1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</row>
    <row r="1034" ht="15.75" customHeight="1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</row>
    <row r="1035" ht="15.75" customHeight="1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</row>
    <row r="1036" ht="15.75" customHeight="1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</row>
    <row r="1037" ht="15.75" customHeight="1">
      <c r="A1037" s="115"/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</row>
    <row r="1038" ht="15.75" customHeight="1">
      <c r="A1038" s="115"/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</row>
    <row r="1039" ht="15.75" customHeight="1">
      <c r="A1039" s="115"/>
      <c r="B1039" s="115"/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</row>
    <row r="1040" ht="15.75" customHeight="1">
      <c r="A1040" s="115"/>
      <c r="B1040" s="115"/>
      <c r="C1040" s="115"/>
      <c r="D1040" s="115"/>
      <c r="E1040" s="115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</row>
    <row r="1041" ht="15.75" customHeight="1">
      <c r="A1041" s="115"/>
      <c r="B1041" s="115"/>
      <c r="C1041" s="115"/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</row>
    <row r="1042" ht="15.75" customHeight="1">
      <c r="A1042" s="115"/>
      <c r="B1042" s="115"/>
      <c r="C1042" s="115"/>
      <c r="D1042" s="115"/>
      <c r="E1042" s="115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</row>
    <row r="1043" ht="15.75" customHeight="1">
      <c r="A1043" s="115"/>
      <c r="B1043" s="115"/>
      <c r="C1043" s="115"/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</row>
    <row r="1044" ht="15.75" customHeight="1">
      <c r="A1044" s="115"/>
      <c r="B1044" s="115"/>
      <c r="C1044" s="115"/>
      <c r="D1044" s="115"/>
      <c r="E1044" s="115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</row>
    <row r="1045" ht="15.75" customHeight="1">
      <c r="A1045" s="115"/>
      <c r="B1045" s="115"/>
      <c r="C1045" s="115"/>
      <c r="D1045" s="115"/>
      <c r="E1045" s="115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</row>
    <row r="1046" ht="15.75" customHeight="1">
      <c r="A1046" s="115"/>
      <c r="B1046" s="115"/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</row>
    <row r="1047" ht="15.75" customHeight="1">
      <c r="A1047" s="115"/>
      <c r="B1047" s="115"/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</row>
    <row r="1048" ht="15.75" customHeight="1">
      <c r="A1048" s="115"/>
      <c r="B1048" s="115"/>
      <c r="C1048" s="115"/>
      <c r="D1048" s="115"/>
      <c r="E1048" s="115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</row>
  </sheetData>
  <mergeCells count="226">
    <mergeCell ref="D133:F133"/>
    <mergeCell ref="G133:H133"/>
    <mergeCell ref="B131:C131"/>
    <mergeCell ref="D131:F131"/>
    <mergeCell ref="G131:H131"/>
    <mergeCell ref="B132:C132"/>
    <mergeCell ref="D132:F132"/>
    <mergeCell ref="G132:H132"/>
    <mergeCell ref="B133:C133"/>
    <mergeCell ref="D136:F136"/>
    <mergeCell ref="G136:H136"/>
    <mergeCell ref="B134:C134"/>
    <mergeCell ref="D134:F134"/>
    <mergeCell ref="G134:H134"/>
    <mergeCell ref="B135:C135"/>
    <mergeCell ref="D135:F135"/>
    <mergeCell ref="G135:H135"/>
    <mergeCell ref="B136:C136"/>
    <mergeCell ref="D139:F139"/>
    <mergeCell ref="G139:H139"/>
    <mergeCell ref="B137:C137"/>
    <mergeCell ref="D137:F137"/>
    <mergeCell ref="G137:H137"/>
    <mergeCell ref="B138:C138"/>
    <mergeCell ref="D138:F138"/>
    <mergeCell ref="G138:H138"/>
    <mergeCell ref="B139:C139"/>
    <mergeCell ref="D142:F142"/>
    <mergeCell ref="G142:H142"/>
    <mergeCell ref="E143:F143"/>
    <mergeCell ref="G143:H143"/>
    <mergeCell ref="E144:F144"/>
    <mergeCell ref="G144:H144"/>
    <mergeCell ref="G145:H145"/>
    <mergeCell ref="E149:F149"/>
    <mergeCell ref="G149:H149"/>
    <mergeCell ref="E145:F145"/>
    <mergeCell ref="E146:F146"/>
    <mergeCell ref="G146:H146"/>
    <mergeCell ref="E147:F147"/>
    <mergeCell ref="G147:H147"/>
    <mergeCell ref="E148:F148"/>
    <mergeCell ref="G148:H148"/>
    <mergeCell ref="D118:F118"/>
    <mergeCell ref="G118:H118"/>
    <mergeCell ref="B116:C116"/>
    <mergeCell ref="D116:F116"/>
    <mergeCell ref="G116:H116"/>
    <mergeCell ref="B117:C117"/>
    <mergeCell ref="D117:F117"/>
    <mergeCell ref="G117:H117"/>
    <mergeCell ref="B118:C118"/>
    <mergeCell ref="D121:F121"/>
    <mergeCell ref="G121:H121"/>
    <mergeCell ref="B119:C119"/>
    <mergeCell ref="D119:F119"/>
    <mergeCell ref="G119:H119"/>
    <mergeCell ref="B120:C120"/>
    <mergeCell ref="D120:F120"/>
    <mergeCell ref="G120:H120"/>
    <mergeCell ref="B121:C121"/>
    <mergeCell ref="D124:F124"/>
    <mergeCell ref="G124:H124"/>
    <mergeCell ref="B122:C122"/>
    <mergeCell ref="D122:F122"/>
    <mergeCell ref="G122:H122"/>
    <mergeCell ref="B123:C123"/>
    <mergeCell ref="D123:F123"/>
    <mergeCell ref="G123:H123"/>
    <mergeCell ref="B124:C124"/>
    <mergeCell ref="B140:C140"/>
    <mergeCell ref="D140:F140"/>
    <mergeCell ref="G140:H140"/>
    <mergeCell ref="B141:C141"/>
    <mergeCell ref="D141:F141"/>
    <mergeCell ref="G141:H141"/>
    <mergeCell ref="B142:C142"/>
    <mergeCell ref="M108:N108"/>
    <mergeCell ref="M109:N109"/>
    <mergeCell ref="M105:N105"/>
    <mergeCell ref="O105:P105"/>
    <mergeCell ref="M106:N106"/>
    <mergeCell ref="O106:P106"/>
    <mergeCell ref="M107:N107"/>
    <mergeCell ref="O107:P107"/>
    <mergeCell ref="O108:P108"/>
    <mergeCell ref="O109:P109"/>
    <mergeCell ref="C100:D100"/>
    <mergeCell ref="E100:F100"/>
    <mergeCell ref="N100:O100"/>
    <mergeCell ref="B101:H101"/>
    <mergeCell ref="B102:C102"/>
    <mergeCell ref="D102:F102"/>
    <mergeCell ref="G102:H102"/>
    <mergeCell ref="D105:F105"/>
    <mergeCell ref="G105:H105"/>
    <mergeCell ref="M101:Q101"/>
    <mergeCell ref="M102:N102"/>
    <mergeCell ref="O102:P102"/>
    <mergeCell ref="M103:N103"/>
    <mergeCell ref="O103:P103"/>
    <mergeCell ref="M104:N104"/>
    <mergeCell ref="O104:P104"/>
    <mergeCell ref="B103:C103"/>
    <mergeCell ref="D103:F103"/>
    <mergeCell ref="G103:H103"/>
    <mergeCell ref="B104:C104"/>
    <mergeCell ref="D104:F104"/>
    <mergeCell ref="G104:H104"/>
    <mergeCell ref="B105:C105"/>
    <mergeCell ref="D108:F108"/>
    <mergeCell ref="G108:H108"/>
    <mergeCell ref="B106:C106"/>
    <mergeCell ref="D106:F106"/>
    <mergeCell ref="G106:H106"/>
    <mergeCell ref="B107:C107"/>
    <mergeCell ref="D107:F107"/>
    <mergeCell ref="G107:H107"/>
    <mergeCell ref="B108:C108"/>
    <mergeCell ref="D112:F112"/>
    <mergeCell ref="G112:H112"/>
    <mergeCell ref="O123:P123"/>
    <mergeCell ref="O124:P124"/>
    <mergeCell ref="O116:P116"/>
    <mergeCell ref="O117:P117"/>
    <mergeCell ref="O118:P118"/>
    <mergeCell ref="O119:P119"/>
    <mergeCell ref="O120:P120"/>
    <mergeCell ref="O121:P121"/>
    <mergeCell ref="O122:P122"/>
    <mergeCell ref="D127:F127"/>
    <mergeCell ref="G127:H127"/>
    <mergeCell ref="B125:C125"/>
    <mergeCell ref="D125:F125"/>
    <mergeCell ref="G125:H125"/>
    <mergeCell ref="B126:C126"/>
    <mergeCell ref="D126:F126"/>
    <mergeCell ref="G126:H126"/>
    <mergeCell ref="B127:C127"/>
    <mergeCell ref="D130:F130"/>
    <mergeCell ref="G130:H130"/>
    <mergeCell ref="B128:C128"/>
    <mergeCell ref="D128:F128"/>
    <mergeCell ref="G128:H128"/>
    <mergeCell ref="B129:C129"/>
    <mergeCell ref="D129:F129"/>
    <mergeCell ref="G129:H129"/>
    <mergeCell ref="B130:C130"/>
    <mergeCell ref="M127:N127"/>
    <mergeCell ref="O127:P127"/>
    <mergeCell ref="M128:N128"/>
    <mergeCell ref="O128:P128"/>
    <mergeCell ref="M129:N129"/>
    <mergeCell ref="O129:P129"/>
    <mergeCell ref="O130:P130"/>
    <mergeCell ref="M137:N137"/>
    <mergeCell ref="M138:N138"/>
    <mergeCell ref="M139:N139"/>
    <mergeCell ref="M140:N140"/>
    <mergeCell ref="M141:N141"/>
    <mergeCell ref="M142:N142"/>
    <mergeCell ref="M143:N143"/>
    <mergeCell ref="M130:N130"/>
    <mergeCell ref="M131:N131"/>
    <mergeCell ref="M132:N132"/>
    <mergeCell ref="M133:N133"/>
    <mergeCell ref="M134:N134"/>
    <mergeCell ref="M135:N135"/>
    <mergeCell ref="M136:N136"/>
    <mergeCell ref="O138:P138"/>
    <mergeCell ref="O139:P139"/>
    <mergeCell ref="O140:P140"/>
    <mergeCell ref="O141:P141"/>
    <mergeCell ref="O142:P142"/>
    <mergeCell ref="O143:P143"/>
    <mergeCell ref="O131:P131"/>
    <mergeCell ref="O132:P132"/>
    <mergeCell ref="O133:P133"/>
    <mergeCell ref="O134:P134"/>
    <mergeCell ref="O135:P135"/>
    <mergeCell ref="O136:P136"/>
    <mergeCell ref="O137:P137"/>
    <mergeCell ref="B109:C109"/>
    <mergeCell ref="D109:F109"/>
    <mergeCell ref="G109:H109"/>
    <mergeCell ref="D110:F110"/>
    <mergeCell ref="G110:H110"/>
    <mergeCell ref="M110:N110"/>
    <mergeCell ref="O110:P110"/>
    <mergeCell ref="B110:C110"/>
    <mergeCell ref="B111:C111"/>
    <mergeCell ref="D111:F111"/>
    <mergeCell ref="G111:H111"/>
    <mergeCell ref="M111:N111"/>
    <mergeCell ref="O111:P111"/>
    <mergeCell ref="B112:C112"/>
    <mergeCell ref="D115:F115"/>
    <mergeCell ref="G115:H115"/>
    <mergeCell ref="B113:C113"/>
    <mergeCell ref="D113:F113"/>
    <mergeCell ref="G113:H113"/>
    <mergeCell ref="B114:C114"/>
    <mergeCell ref="D114:F114"/>
    <mergeCell ref="G114:H114"/>
    <mergeCell ref="B115:C115"/>
    <mergeCell ref="M112:N112"/>
    <mergeCell ref="O112:P112"/>
    <mergeCell ref="M113:N113"/>
    <mergeCell ref="O113:P113"/>
    <mergeCell ref="M114:N114"/>
    <mergeCell ref="O114:P114"/>
    <mergeCell ref="O115:P115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O125:P125"/>
    <mergeCell ref="M126:N126"/>
    <mergeCell ref="O126:P1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45425.0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18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/>
      <c r="D9" s="19">
        <f t="shared" si="1"/>
        <v>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0</v>
      </c>
      <c r="L9" s="21">
        <f t="shared" si="5"/>
        <v>0</v>
      </c>
      <c r="M9" s="20">
        <v>360.0</v>
      </c>
      <c r="N9" s="19">
        <v>43.2</v>
      </c>
      <c r="O9" s="19">
        <v>36.0</v>
      </c>
      <c r="P9" s="19">
        <f t="shared" si="6"/>
        <v>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/>
      <c r="D10" s="19">
        <f t="shared" si="1"/>
        <v>0</v>
      </c>
      <c r="E10" s="20">
        <v>1400.0</v>
      </c>
      <c r="F10" s="19"/>
      <c r="G10" s="19">
        <f t="shared" si="2"/>
        <v>0</v>
      </c>
      <c r="H10" s="20">
        <v>1375.0</v>
      </c>
      <c r="I10" s="19"/>
      <c r="J10" s="19">
        <f t="shared" si="3"/>
        <v>0</v>
      </c>
      <c r="K10" s="19">
        <f t="shared" si="4"/>
        <v>0</v>
      </c>
      <c r="L10" s="21">
        <f t="shared" si="5"/>
        <v>0</v>
      </c>
      <c r="M10" s="20">
        <v>1125.0</v>
      </c>
      <c r="N10" s="19">
        <v>135.0</v>
      </c>
      <c r="O10" s="19">
        <v>112.5</v>
      </c>
      <c r="P10" s="19">
        <f t="shared" si="6"/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/>
      <c r="D12" s="19">
        <f t="shared" si="1"/>
        <v>0</v>
      </c>
      <c r="E12" s="20">
        <v>1400.0</v>
      </c>
      <c r="F12" s="19"/>
      <c r="G12" s="19">
        <f t="shared" si="2"/>
        <v>0</v>
      </c>
      <c r="H12" s="20">
        <v>1375.0</v>
      </c>
      <c r="I12" s="19"/>
      <c r="J12" s="19">
        <f t="shared" si="3"/>
        <v>0</v>
      </c>
      <c r="K12" s="19">
        <f t="shared" si="4"/>
        <v>0</v>
      </c>
      <c r="L12" s="21">
        <f t="shared" si="5"/>
        <v>0</v>
      </c>
      <c r="M12" s="20">
        <v>1125.0</v>
      </c>
      <c r="N12" s="19">
        <v>135.0</v>
      </c>
      <c r="O12" s="19">
        <v>112.5</v>
      </c>
      <c r="P12" s="19">
        <f t="shared" si="6"/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7.0</v>
      </c>
      <c r="D13" s="19">
        <f t="shared" si="1"/>
        <v>3150</v>
      </c>
      <c r="E13" s="20">
        <v>440.0</v>
      </c>
      <c r="F13" s="19"/>
      <c r="G13" s="19">
        <f t="shared" si="2"/>
        <v>0</v>
      </c>
      <c r="H13" s="20">
        <v>425.0</v>
      </c>
      <c r="I13" s="19"/>
      <c r="J13" s="19">
        <f t="shared" si="3"/>
        <v>0</v>
      </c>
      <c r="K13" s="19">
        <f t="shared" si="4"/>
        <v>3150</v>
      </c>
      <c r="L13" s="21">
        <f t="shared" si="5"/>
        <v>7</v>
      </c>
      <c r="M13" s="20">
        <v>360.0</v>
      </c>
      <c r="N13" s="19">
        <v>43.2</v>
      </c>
      <c r="O13" s="19">
        <v>36.0</v>
      </c>
      <c r="P13" s="19">
        <f t="shared" si="6"/>
        <v>630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>
        <v>2.0</v>
      </c>
      <c r="D14" s="19">
        <f t="shared" si="1"/>
        <v>1000</v>
      </c>
      <c r="E14" s="20">
        <v>480.0</v>
      </c>
      <c r="F14" s="19"/>
      <c r="G14" s="19">
        <f t="shared" si="2"/>
        <v>0</v>
      </c>
      <c r="H14" s="20">
        <v>450.0</v>
      </c>
      <c r="I14" s="19"/>
      <c r="J14" s="19">
        <f t="shared" si="3"/>
        <v>0</v>
      </c>
      <c r="K14" s="19">
        <f t="shared" si="4"/>
        <v>1000</v>
      </c>
      <c r="L14" s="21">
        <f t="shared" si="5"/>
        <v>2</v>
      </c>
      <c r="M14" s="20">
        <v>360.0</v>
      </c>
      <c r="N14" s="19">
        <v>43.2</v>
      </c>
      <c r="O14" s="19">
        <v>36.0</v>
      </c>
      <c r="P14" s="19">
        <f t="shared" si="6"/>
        <v>280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/>
      <c r="D15" s="19">
        <f t="shared" si="1"/>
        <v>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0</v>
      </c>
      <c r="L15" s="21">
        <f t="shared" si="5"/>
        <v>0</v>
      </c>
      <c r="M15" s="20">
        <v>200.0</v>
      </c>
      <c r="N15" s="19">
        <v>24.0</v>
      </c>
      <c r="O15" s="19">
        <v>20.0</v>
      </c>
      <c r="P15" s="19">
        <f t="shared" si="6"/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>
        <v>5.0</v>
      </c>
      <c r="D16" s="19">
        <f t="shared" si="1"/>
        <v>8250</v>
      </c>
      <c r="E16" s="20">
        <v>1600.0</v>
      </c>
      <c r="F16" s="19"/>
      <c r="G16" s="19">
        <f t="shared" si="2"/>
        <v>0</v>
      </c>
      <c r="H16" s="20">
        <v>1500.0</v>
      </c>
      <c r="I16" s="117">
        <v>1.0</v>
      </c>
      <c r="J16" s="19">
        <f t="shared" si="3"/>
        <v>1500</v>
      </c>
      <c r="K16" s="19">
        <f t="shared" si="4"/>
        <v>9750</v>
      </c>
      <c r="L16" s="21">
        <f t="shared" si="5"/>
        <v>6</v>
      </c>
      <c r="M16" s="20">
        <v>1125.0</v>
      </c>
      <c r="N16" s="19">
        <v>135.0</v>
      </c>
      <c r="O16" s="19">
        <v>112.5</v>
      </c>
      <c r="P16" s="32">
        <f t="shared" si="6"/>
        <v>3000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12400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1500</v>
      </c>
      <c r="K17" s="118">
        <f t="shared" si="4"/>
        <v>13900</v>
      </c>
      <c r="L17" s="119"/>
      <c r="M17" s="35" t="s">
        <v>26</v>
      </c>
      <c r="N17" s="33"/>
      <c r="O17" s="33"/>
      <c r="P17" s="33">
        <f>SUM(P5:P16)</f>
        <v>3910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3"/>
      <c r="D19" s="32">
        <f t="shared" ref="D19:D26" si="7">B19*C19</f>
        <v>0</v>
      </c>
      <c r="E19" s="20">
        <v>350.0</v>
      </c>
      <c r="F19" s="43"/>
      <c r="G19" s="19">
        <f t="shared" ref="G19:G26" si="8">E19*F19</f>
        <v>0</v>
      </c>
      <c r="H19" s="20">
        <v>325.0</v>
      </c>
      <c r="I19" s="32"/>
      <c r="J19" s="32">
        <f t="shared" ref="J19:J26" si="9">H19*I19</f>
        <v>0</v>
      </c>
      <c r="K19" s="19">
        <f t="shared" ref="K19:K27" si="10">D19+G19+J19</f>
        <v>0</v>
      </c>
      <c r="L19" s="21">
        <f t="shared" ref="L19:L26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6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>
        <v>1.0</v>
      </c>
      <c r="D20" s="19">
        <f t="shared" si="7"/>
        <v>1900</v>
      </c>
      <c r="E20" s="20">
        <v>1700.0</v>
      </c>
      <c r="F20" s="26"/>
      <c r="G20" s="19">
        <f t="shared" si="8"/>
        <v>0</v>
      </c>
      <c r="H20" s="20">
        <v>1500.0</v>
      </c>
      <c r="I20" s="19"/>
      <c r="J20" s="19">
        <f t="shared" si="9"/>
        <v>0</v>
      </c>
      <c r="K20" s="19">
        <f t="shared" si="10"/>
        <v>1900</v>
      </c>
      <c r="L20" s="21">
        <f t="shared" si="11"/>
        <v>1</v>
      </c>
      <c r="M20" s="20">
        <v>1200.0</v>
      </c>
      <c r="N20" s="19">
        <v>144.0</v>
      </c>
      <c r="O20" s="19">
        <v>120.0</v>
      </c>
      <c r="P20" s="19">
        <f t="shared" si="12"/>
        <v>700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22" t="s">
        <v>30</v>
      </c>
      <c r="B21" s="17">
        <v>860.0</v>
      </c>
      <c r="C21" s="26"/>
      <c r="D21" s="19">
        <f t="shared" si="7"/>
        <v>0</v>
      </c>
      <c r="E21" s="20">
        <v>800.0</v>
      </c>
      <c r="F21" s="26"/>
      <c r="G21" s="19">
        <f t="shared" si="8"/>
        <v>0</v>
      </c>
      <c r="H21" s="20">
        <v>750.0</v>
      </c>
      <c r="I21" s="117"/>
      <c r="J21" s="19">
        <f t="shared" si="9"/>
        <v>0</v>
      </c>
      <c r="K21" s="19">
        <f t="shared" si="10"/>
        <v>0</v>
      </c>
      <c r="L21" s="21">
        <f t="shared" si="11"/>
        <v>0</v>
      </c>
      <c r="M21" s="20">
        <v>600.0</v>
      </c>
      <c r="N21" s="19">
        <v>72.0</v>
      </c>
      <c r="O21" s="19">
        <v>60.0</v>
      </c>
      <c r="P21" s="19">
        <f t="shared" si="12"/>
        <v>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31</v>
      </c>
      <c r="B22" s="17">
        <v>2800.0</v>
      </c>
      <c r="C22" s="18"/>
      <c r="D22" s="19">
        <f t="shared" si="7"/>
        <v>0</v>
      </c>
      <c r="E22" s="20"/>
      <c r="F22" s="18"/>
      <c r="G22" s="19">
        <f t="shared" si="8"/>
        <v>0</v>
      </c>
      <c r="H22" s="20"/>
      <c r="I22" s="19"/>
      <c r="J22" s="19">
        <f t="shared" si="9"/>
        <v>0</v>
      </c>
      <c r="K22" s="19">
        <f t="shared" si="10"/>
        <v>0</v>
      </c>
      <c r="L22" s="21">
        <f t="shared" si="11"/>
        <v>0</v>
      </c>
      <c r="M22" s="20">
        <v>800.0</v>
      </c>
      <c r="N22" s="19">
        <v>96.0</v>
      </c>
      <c r="O22" s="19">
        <v>80.0</v>
      </c>
      <c r="P22" s="19">
        <f t="shared" si="12"/>
        <v>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32</v>
      </c>
      <c r="B23" s="17">
        <v>2000.0</v>
      </c>
      <c r="C23" s="18"/>
      <c r="D23" s="19">
        <f t="shared" si="7"/>
        <v>0</v>
      </c>
      <c r="E23" s="20">
        <v>1800.0</v>
      </c>
      <c r="F23" s="18"/>
      <c r="G23" s="19">
        <f t="shared" si="8"/>
        <v>0</v>
      </c>
      <c r="H23" s="20">
        <v>1500.0</v>
      </c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/>
      <c r="O23" s="19"/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33</v>
      </c>
      <c r="B24" s="17">
        <v>1500.0</v>
      </c>
      <c r="C24" s="26"/>
      <c r="D24" s="19">
        <f t="shared" si="7"/>
        <v>0</v>
      </c>
      <c r="E24" s="20">
        <v>1400.0</v>
      </c>
      <c r="F24" s="18"/>
      <c r="G24" s="19">
        <f t="shared" si="8"/>
        <v>0</v>
      </c>
      <c r="H24" s="122">
        <v>1200.0</v>
      </c>
      <c r="I24" s="117">
        <v>1.0</v>
      </c>
      <c r="J24" s="19">
        <f t="shared" si="9"/>
        <v>1200</v>
      </c>
      <c r="K24" s="19">
        <f t="shared" si="10"/>
        <v>1200</v>
      </c>
      <c r="L24" s="21">
        <f t="shared" si="11"/>
        <v>1</v>
      </c>
      <c r="M24" s="20">
        <v>800.0</v>
      </c>
      <c r="N24" s="19"/>
      <c r="O24" s="19"/>
      <c r="P24" s="19">
        <f t="shared" si="12"/>
        <v>400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1000.0</v>
      </c>
      <c r="C25" s="18"/>
      <c r="D25" s="19">
        <f t="shared" si="7"/>
        <v>0</v>
      </c>
      <c r="E25" s="20">
        <v>980.0</v>
      </c>
      <c r="F25" s="18"/>
      <c r="G25" s="19">
        <f t="shared" si="8"/>
        <v>0</v>
      </c>
      <c r="H25" s="20">
        <v>950.0</v>
      </c>
      <c r="I25" s="19"/>
      <c r="J25" s="19">
        <f t="shared" si="9"/>
        <v>0</v>
      </c>
      <c r="K25" s="19">
        <f t="shared" si="10"/>
        <v>0</v>
      </c>
      <c r="L25" s="21">
        <f t="shared" si="11"/>
        <v>0</v>
      </c>
      <c r="M25" s="20">
        <v>800.0</v>
      </c>
      <c r="N25" s="19"/>
      <c r="O25" s="19"/>
      <c r="P25" s="19">
        <f t="shared" si="12"/>
        <v>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44" t="s">
        <v>34</v>
      </c>
      <c r="B26" s="17">
        <v>1500.0</v>
      </c>
      <c r="C26" s="18"/>
      <c r="D26" s="19">
        <f t="shared" si="7"/>
        <v>0</v>
      </c>
      <c r="E26" s="20"/>
      <c r="F26" s="18"/>
      <c r="G26" s="19">
        <f t="shared" si="8"/>
        <v>0</v>
      </c>
      <c r="H26" s="20"/>
      <c r="I26" s="32"/>
      <c r="J26" s="32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8.75" customHeight="1">
      <c r="A27" s="3"/>
      <c r="B27" s="33"/>
      <c r="C27" s="33" t="s">
        <v>26</v>
      </c>
      <c r="D27" s="33">
        <f>SUM(D19:D26)</f>
        <v>1900</v>
      </c>
      <c r="E27" s="33"/>
      <c r="F27" s="33" t="s">
        <v>26</v>
      </c>
      <c r="G27" s="34">
        <f>SUM(G19:G26)</f>
        <v>0</v>
      </c>
      <c r="H27" s="35"/>
      <c r="I27" s="35" t="s">
        <v>26</v>
      </c>
      <c r="J27" s="33">
        <f>SUM(J19:J26)</f>
        <v>1200</v>
      </c>
      <c r="K27" s="118">
        <f t="shared" si="10"/>
        <v>3100</v>
      </c>
      <c r="L27" s="119"/>
      <c r="M27" s="35" t="s">
        <v>26</v>
      </c>
      <c r="N27" s="33"/>
      <c r="O27" s="33"/>
      <c r="P27" s="33">
        <f>SUM(P19:P26)</f>
        <v>1100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27.0" customHeight="1">
      <c r="A28" s="45" t="s">
        <v>35</v>
      </c>
      <c r="B28" s="8" t="s">
        <v>2</v>
      </c>
      <c r="C28" s="9" t="s">
        <v>3</v>
      </c>
      <c r="D28" s="10" t="s">
        <v>4</v>
      </c>
      <c r="E28" s="8" t="s">
        <v>5</v>
      </c>
      <c r="F28" s="9" t="s">
        <v>3</v>
      </c>
      <c r="G28" s="9" t="s">
        <v>4</v>
      </c>
      <c r="H28" s="46" t="s">
        <v>6</v>
      </c>
      <c r="I28" s="11" t="s">
        <v>3</v>
      </c>
      <c r="J28" s="11" t="s">
        <v>7</v>
      </c>
      <c r="K28" s="116" t="s">
        <v>96</v>
      </c>
      <c r="L28" s="12" t="s">
        <v>8</v>
      </c>
      <c r="M28" s="8" t="s">
        <v>9</v>
      </c>
      <c r="N28" s="10" t="s">
        <v>10</v>
      </c>
      <c r="O28" s="10" t="s">
        <v>11</v>
      </c>
      <c r="P28" s="9" t="s">
        <v>12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0.25" customHeight="1">
      <c r="A29" s="16" t="s">
        <v>36</v>
      </c>
      <c r="B29" s="17">
        <v>1450.0</v>
      </c>
      <c r="C29" s="26">
        <v>1.0</v>
      </c>
      <c r="D29" s="19">
        <f t="shared" ref="D29:D36" si="13">B29*C29</f>
        <v>1450</v>
      </c>
      <c r="E29" s="20">
        <v>1400.0</v>
      </c>
      <c r="F29" s="18"/>
      <c r="G29" s="19">
        <f t="shared" ref="G29:G36" si="14">E29*F29</f>
        <v>0</v>
      </c>
      <c r="H29" s="20">
        <v>1300.0</v>
      </c>
      <c r="I29" s="117"/>
      <c r="J29" s="19">
        <f t="shared" ref="J29:J36" si="15">H29*I29</f>
        <v>0</v>
      </c>
      <c r="K29" s="19">
        <f t="shared" ref="K29:K37" si="16">D29+G29+J29</f>
        <v>1450</v>
      </c>
      <c r="L29" s="21">
        <f t="shared" ref="L29:L36" si="17">C29+F29+I29</f>
        <v>1</v>
      </c>
      <c r="M29" s="20">
        <v>1000.0</v>
      </c>
      <c r="N29" s="19">
        <v>120.0</v>
      </c>
      <c r="O29" s="19">
        <v>100.0</v>
      </c>
      <c r="P29" s="19">
        <f t="shared" ref="P29:P36" si="18">((B29-M29)*C29)+((E29-M29)*F29)+((H29-M29)*I29)</f>
        <v>450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21" t="s">
        <v>97</v>
      </c>
      <c r="B30" s="68">
        <v>150.0</v>
      </c>
      <c r="C30" s="26">
        <v>5.0</v>
      </c>
      <c r="D30" s="19">
        <f t="shared" si="13"/>
        <v>750</v>
      </c>
      <c r="E30" s="122">
        <v>140.0</v>
      </c>
      <c r="F30" s="18"/>
      <c r="G30" s="19">
        <f t="shared" si="14"/>
        <v>0</v>
      </c>
      <c r="H30" s="122">
        <v>135.0</v>
      </c>
      <c r="I30" s="19"/>
      <c r="J30" s="19">
        <f t="shared" si="15"/>
        <v>0</v>
      </c>
      <c r="K30" s="19">
        <f t="shared" si="16"/>
        <v>750</v>
      </c>
      <c r="L30" s="21">
        <f t="shared" si="17"/>
        <v>5</v>
      </c>
      <c r="M30" s="122">
        <v>110.0</v>
      </c>
      <c r="N30" s="117">
        <v>12.0</v>
      </c>
      <c r="O30" s="117">
        <v>10.0</v>
      </c>
      <c r="P30" s="19">
        <f t="shared" si="18"/>
        <v>200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108</v>
      </c>
      <c r="B31" s="68">
        <v>150.0</v>
      </c>
      <c r="C31" s="26"/>
      <c r="D31" s="19">
        <f t="shared" si="13"/>
        <v>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0</v>
      </c>
      <c r="L31" s="21">
        <f t="shared" si="17"/>
        <v>0</v>
      </c>
      <c r="M31" s="122">
        <v>100.0</v>
      </c>
      <c r="N31" s="117">
        <v>12.0</v>
      </c>
      <c r="O31" s="117">
        <v>10.0</v>
      </c>
      <c r="P31" s="19">
        <f t="shared" si="18"/>
        <v>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22" t="s">
        <v>37</v>
      </c>
      <c r="B32" s="17">
        <v>375.0</v>
      </c>
      <c r="C32" s="26"/>
      <c r="D32" s="19">
        <f t="shared" si="13"/>
        <v>0</v>
      </c>
      <c r="E32" s="20">
        <v>360.0</v>
      </c>
      <c r="F32" s="18"/>
      <c r="G32" s="19">
        <f t="shared" si="14"/>
        <v>0</v>
      </c>
      <c r="H32" s="20">
        <v>340.0</v>
      </c>
      <c r="I32" s="19"/>
      <c r="J32" s="19">
        <f t="shared" si="15"/>
        <v>0</v>
      </c>
      <c r="K32" s="19">
        <f t="shared" si="16"/>
        <v>0</v>
      </c>
      <c r="L32" s="21">
        <f t="shared" si="17"/>
        <v>0</v>
      </c>
      <c r="M32" s="20">
        <v>280.0</v>
      </c>
      <c r="N32" s="19">
        <v>33.6</v>
      </c>
      <c r="O32" s="19">
        <v>28.0</v>
      </c>
      <c r="P32" s="19">
        <f t="shared" si="18"/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47" t="s">
        <v>38</v>
      </c>
      <c r="B33" s="42">
        <v>430.0</v>
      </c>
      <c r="C33" s="48">
        <v>12.0</v>
      </c>
      <c r="D33" s="32">
        <f t="shared" si="13"/>
        <v>5160</v>
      </c>
      <c r="E33" s="20">
        <v>400.0</v>
      </c>
      <c r="F33" s="48"/>
      <c r="G33" s="32">
        <f t="shared" si="14"/>
        <v>0</v>
      </c>
      <c r="H33" s="20">
        <v>350.0</v>
      </c>
      <c r="I33" s="82"/>
      <c r="J33" s="32">
        <f t="shared" si="15"/>
        <v>0</v>
      </c>
      <c r="K33" s="19">
        <f t="shared" si="16"/>
        <v>5160</v>
      </c>
      <c r="L33" s="21">
        <f t="shared" si="17"/>
        <v>12</v>
      </c>
      <c r="M33" s="20">
        <v>260.0</v>
      </c>
      <c r="N33" s="19">
        <v>31.2</v>
      </c>
      <c r="O33" s="19">
        <v>26.0</v>
      </c>
      <c r="P33" s="19">
        <f t="shared" si="18"/>
        <v>2040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49" t="s">
        <v>39</v>
      </c>
      <c r="B34" s="17">
        <v>450.0</v>
      </c>
      <c r="C34" s="26">
        <v>8.0</v>
      </c>
      <c r="D34" s="19">
        <f t="shared" si="13"/>
        <v>3600</v>
      </c>
      <c r="E34" s="20">
        <v>430.0</v>
      </c>
      <c r="F34" s="18"/>
      <c r="G34" s="19">
        <f t="shared" si="14"/>
        <v>0</v>
      </c>
      <c r="H34" s="20">
        <v>400.0</v>
      </c>
      <c r="I34" s="117"/>
      <c r="J34" s="19">
        <f t="shared" si="15"/>
        <v>0</v>
      </c>
      <c r="K34" s="19">
        <f t="shared" si="16"/>
        <v>3600</v>
      </c>
      <c r="L34" s="21">
        <f t="shared" si="17"/>
        <v>8</v>
      </c>
      <c r="M34" s="20">
        <v>330.0</v>
      </c>
      <c r="N34" s="19">
        <v>39.6</v>
      </c>
      <c r="O34" s="19">
        <v>33.0</v>
      </c>
      <c r="P34" s="19">
        <f t="shared" si="18"/>
        <v>960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9.5" customHeight="1">
      <c r="A35" s="50" t="s">
        <v>40</v>
      </c>
      <c r="B35" s="17">
        <v>450.0</v>
      </c>
      <c r="C35" s="26">
        <v>2.0</v>
      </c>
      <c r="D35" s="19">
        <f t="shared" si="13"/>
        <v>900</v>
      </c>
      <c r="E35" s="20">
        <v>400.0</v>
      </c>
      <c r="F35" s="26"/>
      <c r="G35" s="19">
        <f t="shared" si="14"/>
        <v>0</v>
      </c>
      <c r="H35" s="122">
        <v>350.0</v>
      </c>
      <c r="I35" s="117"/>
      <c r="J35" s="19">
        <f t="shared" si="15"/>
        <v>0</v>
      </c>
      <c r="K35" s="19">
        <f t="shared" si="16"/>
        <v>900</v>
      </c>
      <c r="L35" s="21">
        <f t="shared" si="17"/>
        <v>2</v>
      </c>
      <c r="M35" s="20">
        <v>280.0</v>
      </c>
      <c r="N35" s="19">
        <v>33.6</v>
      </c>
      <c r="O35" s="19">
        <v>28.0</v>
      </c>
      <c r="P35" s="32">
        <f t="shared" si="18"/>
        <v>340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9.5" customHeight="1">
      <c r="A36" s="31" t="s">
        <v>41</v>
      </c>
      <c r="B36" s="17">
        <v>220.0</v>
      </c>
      <c r="C36" s="18"/>
      <c r="D36" s="19">
        <f t="shared" si="13"/>
        <v>0</v>
      </c>
      <c r="E36" s="51"/>
      <c r="F36" s="18"/>
      <c r="G36" s="19">
        <f t="shared" si="14"/>
        <v>0</v>
      </c>
      <c r="H36" s="20"/>
      <c r="I36" s="19"/>
      <c r="J36" s="19">
        <f t="shared" si="15"/>
        <v>0</v>
      </c>
      <c r="K36" s="19">
        <f t="shared" si="16"/>
        <v>0</v>
      </c>
      <c r="L36" s="21">
        <f t="shared" si="17"/>
        <v>0</v>
      </c>
      <c r="M36" s="20">
        <v>120.0</v>
      </c>
      <c r="N36" s="19"/>
      <c r="O36" s="19"/>
      <c r="P36" s="32">
        <f t="shared" si="18"/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5.75" customHeight="1">
      <c r="A37" s="3"/>
      <c r="B37" s="33"/>
      <c r="C37" s="33" t="s">
        <v>26</v>
      </c>
      <c r="D37" s="33">
        <f>SUM(D29:D36)</f>
        <v>11860</v>
      </c>
      <c r="E37" s="33"/>
      <c r="F37" s="33" t="s">
        <v>26</v>
      </c>
      <c r="G37" s="34">
        <f>SUM(G29:G36)</f>
        <v>0</v>
      </c>
      <c r="H37" s="35"/>
      <c r="I37" s="35" t="s">
        <v>26</v>
      </c>
      <c r="J37" s="33">
        <f>SUM(J29:J36)</f>
        <v>0</v>
      </c>
      <c r="K37" s="118">
        <f t="shared" si="16"/>
        <v>11860</v>
      </c>
      <c r="L37" s="119"/>
      <c r="M37" s="35" t="s">
        <v>26</v>
      </c>
      <c r="N37" s="33"/>
      <c r="O37" s="33"/>
      <c r="P37" s="33">
        <f>SUM(P29:P36)</f>
        <v>3990</v>
      </c>
      <c r="Q37" s="3"/>
      <c r="R37" s="3"/>
      <c r="S37" s="3"/>
      <c r="T37" s="3"/>
      <c r="U37" s="2"/>
      <c r="V37" s="2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25.5" customHeight="1">
      <c r="A38" s="36" t="s">
        <v>42</v>
      </c>
      <c r="B38" s="8" t="s">
        <v>2</v>
      </c>
      <c r="C38" s="37" t="s">
        <v>3</v>
      </c>
      <c r="D38" s="38" t="s">
        <v>4</v>
      </c>
      <c r="E38" s="39" t="s">
        <v>5</v>
      </c>
      <c r="F38" s="37" t="s">
        <v>3</v>
      </c>
      <c r="G38" s="37" t="s">
        <v>4</v>
      </c>
      <c r="H38" s="40" t="s">
        <v>6</v>
      </c>
      <c r="I38" s="41" t="s">
        <v>3</v>
      </c>
      <c r="J38" s="41" t="s">
        <v>7</v>
      </c>
      <c r="K38" s="116" t="s">
        <v>96</v>
      </c>
      <c r="L38" s="12" t="s">
        <v>8</v>
      </c>
      <c r="M38" s="8" t="s">
        <v>9</v>
      </c>
      <c r="N38" s="10" t="s">
        <v>10</v>
      </c>
      <c r="O38" s="10" t="s">
        <v>11</v>
      </c>
      <c r="P38" s="41" t="s">
        <v>12</v>
      </c>
      <c r="Q38" s="3"/>
      <c r="R38" s="3"/>
      <c r="S38" s="3"/>
      <c r="T38" s="3"/>
      <c r="U38" s="2"/>
      <c r="V38" s="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20.25" customHeight="1">
      <c r="A39" s="22" t="s">
        <v>43</v>
      </c>
      <c r="B39" s="17">
        <v>250.0</v>
      </c>
      <c r="C39" s="18"/>
      <c r="D39" s="18">
        <f t="shared" ref="D39:D59" si="19">B39*C39</f>
        <v>0</v>
      </c>
      <c r="E39" s="20"/>
      <c r="F39" s="18"/>
      <c r="G39" s="18">
        <f t="shared" ref="G39:G59" si="20">E39*F39</f>
        <v>0</v>
      </c>
      <c r="H39" s="20"/>
      <c r="I39" s="19"/>
      <c r="J39" s="21">
        <f t="shared" ref="J39:J59" si="21">H39*I39</f>
        <v>0</v>
      </c>
      <c r="K39" s="19">
        <f t="shared" ref="K39:K60" si="22">D39+G39+J39</f>
        <v>0</v>
      </c>
      <c r="L39" s="21">
        <f t="shared" ref="L39:L59" si="23">C39+F39+I39</f>
        <v>0</v>
      </c>
      <c r="M39" s="20"/>
      <c r="N39" s="19"/>
      <c r="O39" s="19"/>
      <c r="P39" s="21">
        <f t="shared" ref="P39:P57" si="24">((B39-M39)*C39)+((E39-M39)*F39)+((H39-M39)*I39)</f>
        <v>0</v>
      </c>
      <c r="Q39" s="3"/>
      <c r="R39" s="3"/>
      <c r="S39" s="3"/>
      <c r="T39" s="3"/>
      <c r="U39" s="2"/>
      <c r="V39" s="2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20.25" customHeight="1">
      <c r="A40" s="44" t="s">
        <v>44</v>
      </c>
      <c r="B40" s="17">
        <v>250.0</v>
      </c>
      <c r="C40" s="18"/>
      <c r="D40" s="18">
        <f t="shared" si="19"/>
        <v>0</v>
      </c>
      <c r="E40" s="122">
        <v>150.0</v>
      </c>
      <c r="F40" s="26"/>
      <c r="G40" s="18">
        <f t="shared" si="20"/>
        <v>0</v>
      </c>
      <c r="H40" s="20"/>
      <c r="I40" s="32"/>
      <c r="J40" s="52">
        <f t="shared" si="21"/>
        <v>0</v>
      </c>
      <c r="K40" s="19">
        <f t="shared" si="22"/>
        <v>0</v>
      </c>
      <c r="L40" s="21">
        <f t="shared" si="23"/>
        <v>0</v>
      </c>
      <c r="M40" s="20"/>
      <c r="N40" s="19"/>
      <c r="O40" s="19"/>
      <c r="P40" s="52">
        <f t="shared" si="24"/>
        <v>0</v>
      </c>
      <c r="Q40" s="3"/>
      <c r="R40" s="3"/>
      <c r="S40" s="3"/>
      <c r="T40" s="3"/>
      <c r="U40" s="2"/>
      <c r="V40" s="2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20.25" customHeight="1">
      <c r="A41" s="53" t="s">
        <v>45</v>
      </c>
      <c r="B41" s="17">
        <v>50.0</v>
      </c>
      <c r="C41" s="26">
        <v>1.0</v>
      </c>
      <c r="D41" s="18">
        <f t="shared" si="19"/>
        <v>50</v>
      </c>
      <c r="E41" s="20">
        <v>35.0</v>
      </c>
      <c r="F41" s="18"/>
      <c r="G41" s="18">
        <f t="shared" si="20"/>
        <v>0</v>
      </c>
      <c r="H41" s="20"/>
      <c r="I41" s="19"/>
      <c r="J41" s="21">
        <f t="shared" si="21"/>
        <v>0</v>
      </c>
      <c r="K41" s="19">
        <f t="shared" si="22"/>
        <v>50</v>
      </c>
      <c r="L41" s="21">
        <f t="shared" si="23"/>
        <v>1</v>
      </c>
      <c r="M41" s="20"/>
      <c r="N41" s="19"/>
      <c r="O41" s="19"/>
      <c r="P41" s="21">
        <f t="shared" si="24"/>
        <v>50</v>
      </c>
      <c r="Q41" s="3"/>
      <c r="R41" s="3"/>
      <c r="S41" s="3"/>
      <c r="T41" s="3"/>
      <c r="U41" s="2"/>
      <c r="V41" s="2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20.25" customHeight="1">
      <c r="A42" s="22" t="s">
        <v>46</v>
      </c>
      <c r="B42" s="17">
        <v>150.0</v>
      </c>
      <c r="C42" s="26">
        <v>6.0</v>
      </c>
      <c r="D42" s="19">
        <f t="shared" si="19"/>
        <v>900</v>
      </c>
      <c r="E42" s="20">
        <v>120.0</v>
      </c>
      <c r="F42" s="18"/>
      <c r="G42" s="18">
        <f t="shared" si="20"/>
        <v>0</v>
      </c>
      <c r="H42" s="20">
        <v>75.0</v>
      </c>
      <c r="I42" s="19"/>
      <c r="J42" s="21">
        <f t="shared" si="21"/>
        <v>0</v>
      </c>
      <c r="K42" s="19">
        <f t="shared" si="22"/>
        <v>900</v>
      </c>
      <c r="L42" s="21">
        <f t="shared" si="23"/>
        <v>6</v>
      </c>
      <c r="M42" s="20"/>
      <c r="N42" s="19"/>
      <c r="O42" s="19"/>
      <c r="P42" s="19">
        <f t="shared" si="24"/>
        <v>900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0.25" customHeight="1">
      <c r="A43" s="22" t="s">
        <v>47</v>
      </c>
      <c r="B43" s="17">
        <v>800.0</v>
      </c>
      <c r="C43" s="18"/>
      <c r="D43" s="18">
        <f t="shared" si="19"/>
        <v>0</v>
      </c>
      <c r="E43" s="20">
        <v>750.0</v>
      </c>
      <c r="F43" s="18"/>
      <c r="G43" s="18">
        <f t="shared" si="20"/>
        <v>0</v>
      </c>
      <c r="H43" s="20">
        <v>700.0</v>
      </c>
      <c r="I43" s="19"/>
      <c r="J43" s="21">
        <f t="shared" si="21"/>
        <v>0</v>
      </c>
      <c r="K43" s="19">
        <f t="shared" si="22"/>
        <v>0</v>
      </c>
      <c r="L43" s="21">
        <f t="shared" si="23"/>
        <v>0</v>
      </c>
      <c r="M43" s="20"/>
      <c r="N43" s="19"/>
      <c r="O43" s="19"/>
      <c r="P43" s="19">
        <f t="shared" si="24"/>
        <v>0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54" t="s">
        <v>48</v>
      </c>
      <c r="B44" s="25">
        <v>190.0</v>
      </c>
      <c r="C44" s="55">
        <v>3.0</v>
      </c>
      <c r="D44" s="56">
        <f t="shared" si="19"/>
        <v>570</v>
      </c>
      <c r="E44" s="20">
        <v>175.0</v>
      </c>
      <c r="F44" s="57"/>
      <c r="G44" s="56">
        <f t="shared" si="20"/>
        <v>0</v>
      </c>
      <c r="H44" s="20">
        <v>150.0</v>
      </c>
      <c r="I44" s="28"/>
      <c r="J44" s="58">
        <f t="shared" si="21"/>
        <v>0</v>
      </c>
      <c r="K44" s="19">
        <f t="shared" si="22"/>
        <v>570</v>
      </c>
      <c r="L44" s="21">
        <f t="shared" si="23"/>
        <v>3</v>
      </c>
      <c r="M44" s="20">
        <v>117.0</v>
      </c>
      <c r="N44" s="27">
        <v>14.04</v>
      </c>
      <c r="O44" s="27">
        <v>11.7</v>
      </c>
      <c r="P44" s="19">
        <f t="shared" si="24"/>
        <v>219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20.25" customHeight="1">
      <c r="A45" s="59" t="s">
        <v>48</v>
      </c>
      <c r="B45" s="60">
        <v>180.0</v>
      </c>
      <c r="C45" s="137">
        <v>1.0</v>
      </c>
      <c r="D45" s="61">
        <f t="shared" si="19"/>
        <v>180</v>
      </c>
      <c r="E45" s="20">
        <v>165.0</v>
      </c>
      <c r="F45" s="62"/>
      <c r="G45" s="61">
        <f t="shared" si="20"/>
        <v>0</v>
      </c>
      <c r="H45" s="20">
        <v>140.0</v>
      </c>
      <c r="I45" s="27"/>
      <c r="J45" s="63">
        <f t="shared" si="21"/>
        <v>0</v>
      </c>
      <c r="K45" s="19">
        <f t="shared" si="22"/>
        <v>180</v>
      </c>
      <c r="L45" s="21">
        <f t="shared" si="23"/>
        <v>1</v>
      </c>
      <c r="M45" s="20">
        <v>110.0</v>
      </c>
      <c r="N45" s="27">
        <v>13.2</v>
      </c>
      <c r="O45" s="27">
        <v>11.0</v>
      </c>
      <c r="P45" s="32">
        <f t="shared" si="24"/>
        <v>70</v>
      </c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20.25" customHeight="1">
      <c r="A46" s="64" t="s">
        <v>49</v>
      </c>
      <c r="B46" s="17">
        <v>75.0</v>
      </c>
      <c r="C46" s="18"/>
      <c r="D46" s="18">
        <f t="shared" si="19"/>
        <v>0</v>
      </c>
      <c r="E46" s="20"/>
      <c r="F46" s="18"/>
      <c r="G46" s="18">
        <f t="shared" si="20"/>
        <v>0</v>
      </c>
      <c r="H46" s="20"/>
      <c r="I46" s="19"/>
      <c r="J46" s="21">
        <f t="shared" si="21"/>
        <v>0</v>
      </c>
      <c r="K46" s="19">
        <f t="shared" si="22"/>
        <v>0</v>
      </c>
      <c r="L46" s="21">
        <f t="shared" si="23"/>
        <v>0</v>
      </c>
      <c r="M46" s="20"/>
      <c r="N46" s="19"/>
      <c r="O46" s="19"/>
      <c r="P46" s="32">
        <f t="shared" si="24"/>
        <v>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49</v>
      </c>
      <c r="B47" s="17">
        <v>100.0</v>
      </c>
      <c r="C47" s="26"/>
      <c r="D47" s="18">
        <f t="shared" si="19"/>
        <v>0</v>
      </c>
      <c r="E47" s="20">
        <v>80.0</v>
      </c>
      <c r="F47" s="26"/>
      <c r="G47" s="18">
        <f t="shared" si="20"/>
        <v>0</v>
      </c>
      <c r="H47" s="20">
        <v>70.0</v>
      </c>
      <c r="I47" s="19"/>
      <c r="J47" s="21">
        <f t="shared" si="21"/>
        <v>0</v>
      </c>
      <c r="K47" s="19">
        <f t="shared" si="22"/>
        <v>0</v>
      </c>
      <c r="L47" s="21">
        <f t="shared" si="23"/>
        <v>0</v>
      </c>
      <c r="M47" s="20"/>
      <c r="N47" s="19"/>
      <c r="O47" s="19"/>
      <c r="P47" s="21">
        <f t="shared" si="24"/>
        <v>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22" t="s">
        <v>50</v>
      </c>
      <c r="B48" s="17">
        <v>600.0</v>
      </c>
      <c r="C48" s="26">
        <v>1.0</v>
      </c>
      <c r="D48" s="18">
        <f t="shared" si="19"/>
        <v>600</v>
      </c>
      <c r="E48" s="20">
        <v>500.0</v>
      </c>
      <c r="F48" s="18"/>
      <c r="G48" s="18">
        <f t="shared" si="20"/>
        <v>0</v>
      </c>
      <c r="H48" s="20">
        <v>400.0</v>
      </c>
      <c r="I48" s="19"/>
      <c r="J48" s="21">
        <f t="shared" si="21"/>
        <v>0</v>
      </c>
      <c r="K48" s="19">
        <f t="shared" si="22"/>
        <v>600</v>
      </c>
      <c r="L48" s="21">
        <f t="shared" si="23"/>
        <v>1</v>
      </c>
      <c r="M48" s="20"/>
      <c r="N48" s="19"/>
      <c r="O48" s="19"/>
      <c r="P48" s="21">
        <f t="shared" si="24"/>
        <v>600</v>
      </c>
      <c r="Q48" s="3"/>
      <c r="R48" s="3"/>
      <c r="S48" s="3"/>
      <c r="T48" s="3"/>
      <c r="U48" s="2"/>
      <c r="V48" s="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20.25" customHeight="1">
      <c r="A49" s="22" t="s">
        <v>51</v>
      </c>
      <c r="B49" s="17">
        <v>150.0</v>
      </c>
      <c r="C49" s="26">
        <v>2.0</v>
      </c>
      <c r="D49" s="18">
        <f t="shared" si="19"/>
        <v>300</v>
      </c>
      <c r="E49" s="20">
        <v>125.0</v>
      </c>
      <c r="F49" s="18"/>
      <c r="G49" s="18">
        <f t="shared" si="20"/>
        <v>0</v>
      </c>
      <c r="H49" s="20">
        <v>100.0</v>
      </c>
      <c r="I49" s="19"/>
      <c r="J49" s="21">
        <f t="shared" si="21"/>
        <v>0</v>
      </c>
      <c r="K49" s="19">
        <f t="shared" si="22"/>
        <v>300</v>
      </c>
      <c r="L49" s="21">
        <f t="shared" si="23"/>
        <v>2</v>
      </c>
      <c r="M49" s="20"/>
      <c r="N49" s="19"/>
      <c r="O49" s="19"/>
      <c r="P49" s="21">
        <f t="shared" si="24"/>
        <v>300</v>
      </c>
      <c r="Q49" s="3"/>
      <c r="R49" s="3"/>
      <c r="S49" s="3"/>
      <c r="T49" s="3"/>
      <c r="U49" s="2"/>
      <c r="V49" s="2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20.25" customHeight="1">
      <c r="A50" s="65" t="s">
        <v>52</v>
      </c>
      <c r="B50" s="17">
        <v>200.0</v>
      </c>
      <c r="C50" s="26">
        <v>1.0</v>
      </c>
      <c r="D50" s="18">
        <f t="shared" si="19"/>
        <v>200</v>
      </c>
      <c r="E50" s="20">
        <v>175.0</v>
      </c>
      <c r="F50" s="18"/>
      <c r="G50" s="18">
        <f t="shared" si="20"/>
        <v>0</v>
      </c>
      <c r="H50" s="20">
        <v>150.0</v>
      </c>
      <c r="I50" s="32"/>
      <c r="J50" s="52">
        <f t="shared" si="21"/>
        <v>0</v>
      </c>
      <c r="K50" s="19">
        <f t="shared" si="22"/>
        <v>200</v>
      </c>
      <c r="L50" s="21">
        <f t="shared" si="23"/>
        <v>1</v>
      </c>
      <c r="M50" s="20"/>
      <c r="N50" s="19"/>
      <c r="O50" s="19"/>
      <c r="P50" s="52">
        <f t="shared" si="24"/>
        <v>200</v>
      </c>
      <c r="Q50" s="3"/>
      <c r="R50" s="3"/>
      <c r="S50" s="3"/>
      <c r="T50" s="3"/>
      <c r="U50" s="2"/>
      <c r="V50" s="2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20.25" customHeight="1">
      <c r="A51" s="22" t="s">
        <v>53</v>
      </c>
      <c r="B51" s="17">
        <v>250.0</v>
      </c>
      <c r="C51" s="26">
        <v>7.0</v>
      </c>
      <c r="D51" s="18">
        <f t="shared" si="19"/>
        <v>1750</v>
      </c>
      <c r="E51" s="20">
        <v>230.0</v>
      </c>
      <c r="F51" s="18"/>
      <c r="G51" s="18">
        <f t="shared" si="20"/>
        <v>0</v>
      </c>
      <c r="H51" s="20">
        <v>200.0</v>
      </c>
      <c r="I51" s="117"/>
      <c r="J51" s="21">
        <f t="shared" si="21"/>
        <v>0</v>
      </c>
      <c r="K51" s="19">
        <f t="shared" si="22"/>
        <v>1750</v>
      </c>
      <c r="L51" s="21">
        <f t="shared" si="23"/>
        <v>7</v>
      </c>
      <c r="M51" s="20"/>
      <c r="N51" s="19"/>
      <c r="O51" s="19"/>
      <c r="P51" s="21">
        <f t="shared" si="24"/>
        <v>1750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54</v>
      </c>
      <c r="B52" s="17">
        <v>120.0</v>
      </c>
      <c r="C52" s="18"/>
      <c r="D52" s="18">
        <f t="shared" si="19"/>
        <v>0</v>
      </c>
      <c r="E52" s="20">
        <v>100.0</v>
      </c>
      <c r="F52" s="18"/>
      <c r="G52" s="18">
        <f t="shared" si="20"/>
        <v>0</v>
      </c>
      <c r="H52" s="20">
        <v>80.0</v>
      </c>
      <c r="I52" s="19"/>
      <c r="J52" s="21">
        <f t="shared" si="21"/>
        <v>0</v>
      </c>
      <c r="K52" s="19">
        <f t="shared" si="22"/>
        <v>0</v>
      </c>
      <c r="L52" s="21">
        <f t="shared" si="23"/>
        <v>0</v>
      </c>
      <c r="M52" s="20"/>
      <c r="N52" s="19"/>
      <c r="O52" s="19"/>
      <c r="P52" s="21">
        <f t="shared" si="24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55</v>
      </c>
      <c r="B53" s="17">
        <v>160.0</v>
      </c>
      <c r="C53" s="26">
        <v>2.0</v>
      </c>
      <c r="D53" s="66">
        <f t="shared" si="19"/>
        <v>320</v>
      </c>
      <c r="E53" s="20"/>
      <c r="F53" s="18"/>
      <c r="G53" s="18">
        <f t="shared" si="20"/>
        <v>0</v>
      </c>
      <c r="H53" s="20"/>
      <c r="I53" s="19"/>
      <c r="J53" s="21">
        <f t="shared" si="21"/>
        <v>0</v>
      </c>
      <c r="K53" s="19">
        <f t="shared" si="22"/>
        <v>320</v>
      </c>
      <c r="L53" s="21">
        <f t="shared" si="23"/>
        <v>2</v>
      </c>
      <c r="M53" s="20"/>
      <c r="N53" s="19"/>
      <c r="O53" s="19"/>
      <c r="P53" s="21">
        <f t="shared" si="24"/>
        <v>320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44" t="s">
        <v>56</v>
      </c>
      <c r="B54" s="17">
        <v>300.0</v>
      </c>
      <c r="C54" s="26">
        <v>1.0</v>
      </c>
      <c r="D54" s="18">
        <f t="shared" si="19"/>
        <v>300</v>
      </c>
      <c r="E54" s="20">
        <v>275.0</v>
      </c>
      <c r="F54" s="18"/>
      <c r="G54" s="18">
        <f t="shared" si="20"/>
        <v>0</v>
      </c>
      <c r="H54" s="20">
        <v>250.0</v>
      </c>
      <c r="I54" s="82"/>
      <c r="J54" s="52">
        <f t="shared" si="21"/>
        <v>0</v>
      </c>
      <c r="K54" s="19">
        <f t="shared" si="22"/>
        <v>300</v>
      </c>
      <c r="L54" s="21">
        <f t="shared" si="23"/>
        <v>1</v>
      </c>
      <c r="M54" s="20"/>
      <c r="N54" s="19"/>
      <c r="O54" s="19"/>
      <c r="P54" s="52">
        <f t="shared" si="24"/>
        <v>300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67" t="s">
        <v>57</v>
      </c>
      <c r="B55" s="68">
        <v>150.0</v>
      </c>
      <c r="C55" s="26"/>
      <c r="D55" s="18">
        <f t="shared" si="19"/>
        <v>0</v>
      </c>
      <c r="E55" s="20"/>
      <c r="F55" s="18"/>
      <c r="G55" s="18">
        <f t="shared" si="20"/>
        <v>0</v>
      </c>
      <c r="H55" s="20"/>
      <c r="I55" s="32"/>
      <c r="J55" s="52">
        <f t="shared" si="21"/>
        <v>0</v>
      </c>
      <c r="K55" s="19">
        <f t="shared" si="22"/>
        <v>0</v>
      </c>
      <c r="L55" s="21">
        <f t="shared" si="23"/>
        <v>0</v>
      </c>
      <c r="M55" s="20"/>
      <c r="N55" s="19"/>
      <c r="O55" s="19"/>
      <c r="P55" s="52">
        <f t="shared" si="24"/>
        <v>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44" t="s">
        <v>58</v>
      </c>
      <c r="B56" s="17">
        <v>500.0</v>
      </c>
      <c r="C56" s="18"/>
      <c r="D56" s="18">
        <f t="shared" si="19"/>
        <v>0</v>
      </c>
      <c r="E56" s="20">
        <v>450.0</v>
      </c>
      <c r="F56" s="18"/>
      <c r="G56" s="18">
        <f t="shared" si="20"/>
        <v>0</v>
      </c>
      <c r="H56" s="20">
        <v>400.0</v>
      </c>
      <c r="I56" s="32"/>
      <c r="J56" s="52">
        <f t="shared" si="21"/>
        <v>0</v>
      </c>
      <c r="K56" s="19">
        <f t="shared" si="22"/>
        <v>0</v>
      </c>
      <c r="L56" s="21">
        <f t="shared" si="23"/>
        <v>0</v>
      </c>
      <c r="M56" s="20"/>
      <c r="N56" s="19"/>
      <c r="O56" s="19"/>
      <c r="P56" s="52">
        <f t="shared" si="24"/>
        <v>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44" t="s">
        <v>59</v>
      </c>
      <c r="B57" s="42">
        <v>350.0</v>
      </c>
      <c r="C57" s="48">
        <v>2.0</v>
      </c>
      <c r="D57" s="43">
        <f t="shared" si="19"/>
        <v>700</v>
      </c>
      <c r="E57" s="20">
        <v>300.0</v>
      </c>
      <c r="F57" s="43"/>
      <c r="G57" s="43">
        <f t="shared" si="20"/>
        <v>0</v>
      </c>
      <c r="H57" s="20">
        <v>250.0</v>
      </c>
      <c r="I57" s="32"/>
      <c r="J57" s="52">
        <f t="shared" si="21"/>
        <v>0</v>
      </c>
      <c r="K57" s="19">
        <f t="shared" si="22"/>
        <v>700</v>
      </c>
      <c r="L57" s="21">
        <f t="shared" si="23"/>
        <v>2</v>
      </c>
      <c r="M57" s="20"/>
      <c r="N57" s="19"/>
      <c r="O57" s="19"/>
      <c r="P57" s="52">
        <f t="shared" si="24"/>
        <v>700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67" t="s">
        <v>109</v>
      </c>
      <c r="B58" s="42">
        <v>250.0</v>
      </c>
      <c r="C58" s="48"/>
      <c r="D58" s="43">
        <f t="shared" si="19"/>
        <v>0</v>
      </c>
      <c r="E58" s="51">
        <v>200.0</v>
      </c>
      <c r="F58" s="43"/>
      <c r="G58" s="43">
        <f t="shared" si="20"/>
        <v>0</v>
      </c>
      <c r="H58" s="51">
        <v>180.0</v>
      </c>
      <c r="I58" s="32"/>
      <c r="J58" s="52">
        <f t="shared" si="21"/>
        <v>0</v>
      </c>
      <c r="K58" s="19">
        <f t="shared" si="22"/>
        <v>0</v>
      </c>
      <c r="L58" s="21">
        <f t="shared" si="23"/>
        <v>0</v>
      </c>
      <c r="M58" s="51"/>
      <c r="N58" s="19"/>
      <c r="O58" s="19"/>
      <c r="P58" s="32"/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44" t="s">
        <v>60</v>
      </c>
      <c r="B59" s="42">
        <v>250.0</v>
      </c>
      <c r="C59" s="48"/>
      <c r="D59" s="43">
        <f t="shared" si="19"/>
        <v>0</v>
      </c>
      <c r="E59" s="51">
        <v>200.0</v>
      </c>
      <c r="F59" s="43"/>
      <c r="G59" s="43">
        <f t="shared" si="20"/>
        <v>0</v>
      </c>
      <c r="H59" s="51">
        <v>180.0</v>
      </c>
      <c r="I59" s="32"/>
      <c r="J59" s="52">
        <f t="shared" si="21"/>
        <v>0</v>
      </c>
      <c r="K59" s="19">
        <f t="shared" si="22"/>
        <v>0</v>
      </c>
      <c r="L59" s="21">
        <f t="shared" si="23"/>
        <v>0</v>
      </c>
      <c r="M59" s="51"/>
      <c r="N59" s="19"/>
      <c r="O59" s="19"/>
      <c r="P59" s="32"/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15.75" customHeight="1">
      <c r="A60" s="44" t="s">
        <v>61</v>
      </c>
      <c r="B60" s="69"/>
      <c r="C60" s="70" t="s">
        <v>26</v>
      </c>
      <c r="D60" s="70">
        <f>SUM(D39:D59)</f>
        <v>5870</v>
      </c>
      <c r="E60" s="70"/>
      <c r="F60" s="70" t="s">
        <v>26</v>
      </c>
      <c r="G60" s="70">
        <f>SUM(G39:G59)</f>
        <v>0</v>
      </c>
      <c r="H60" s="71"/>
      <c r="I60" s="71" t="s">
        <v>26</v>
      </c>
      <c r="J60" s="70">
        <f>SUM(J39:J59)</f>
        <v>0</v>
      </c>
      <c r="K60" s="123">
        <f t="shared" si="22"/>
        <v>5870</v>
      </c>
      <c r="L60" s="123"/>
      <c r="M60" s="71" t="s">
        <v>26</v>
      </c>
      <c r="N60" s="70"/>
      <c r="O60" s="70"/>
      <c r="P60" s="70">
        <f>SUM(P39:P59)</f>
        <v>5409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6.25" customHeight="1">
      <c r="A61" s="72" t="s">
        <v>62</v>
      </c>
      <c r="B61" s="8" t="s">
        <v>2</v>
      </c>
      <c r="C61" s="37" t="s">
        <v>3</v>
      </c>
      <c r="D61" s="38" t="s">
        <v>4</v>
      </c>
      <c r="E61" s="39" t="s">
        <v>5</v>
      </c>
      <c r="F61" s="37" t="s">
        <v>3</v>
      </c>
      <c r="G61" s="37" t="s">
        <v>4</v>
      </c>
      <c r="H61" s="40" t="s">
        <v>6</v>
      </c>
      <c r="I61" s="41" t="s">
        <v>3</v>
      </c>
      <c r="J61" s="41" t="s">
        <v>7</v>
      </c>
      <c r="K61" s="116" t="s">
        <v>96</v>
      </c>
      <c r="L61" s="12" t="s">
        <v>8</v>
      </c>
      <c r="M61" s="8" t="s">
        <v>9</v>
      </c>
      <c r="N61" s="10" t="s">
        <v>10</v>
      </c>
      <c r="O61" s="10" t="s">
        <v>11</v>
      </c>
      <c r="P61" s="41" t="s">
        <v>12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44" t="s">
        <v>63</v>
      </c>
      <c r="B62" s="42">
        <v>320.0</v>
      </c>
      <c r="C62" s="48">
        <v>2.0</v>
      </c>
      <c r="D62" s="32">
        <f t="shared" ref="D62:D72" si="25">B62*C62</f>
        <v>640</v>
      </c>
      <c r="E62" s="20">
        <v>300.0</v>
      </c>
      <c r="F62" s="43"/>
      <c r="G62" s="32">
        <f t="shared" ref="G62:G72" si="26">E62*F62</f>
        <v>0</v>
      </c>
      <c r="H62" s="20">
        <v>300.0</v>
      </c>
      <c r="I62" s="32"/>
      <c r="J62" s="32">
        <f t="shared" ref="J62:J72" si="27">H62*I62</f>
        <v>0</v>
      </c>
      <c r="K62" s="19">
        <f t="shared" ref="K62:K73" si="28">D62+G62+J62</f>
        <v>640</v>
      </c>
      <c r="L62" s="21">
        <f t="shared" ref="L62:L72" si="29">C62+F62+I62</f>
        <v>2</v>
      </c>
      <c r="M62" s="20">
        <v>240.0</v>
      </c>
      <c r="N62" s="32">
        <v>28.8</v>
      </c>
      <c r="O62" s="32">
        <v>24.0</v>
      </c>
      <c r="P62" s="32">
        <f t="shared" ref="P62:P72" si="30">((B62-M62)*C62)+((E62-M62)*F62)+((H62-M62)*I62)</f>
        <v>160</v>
      </c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44" t="s">
        <v>64</v>
      </c>
      <c r="B63" s="17">
        <v>80.0</v>
      </c>
      <c r="C63" s="26">
        <v>1.0</v>
      </c>
      <c r="D63" s="19">
        <f t="shared" si="25"/>
        <v>80</v>
      </c>
      <c r="E63" s="20">
        <v>70.0</v>
      </c>
      <c r="F63" s="18"/>
      <c r="G63" s="19">
        <f t="shared" si="26"/>
        <v>0</v>
      </c>
      <c r="H63" s="20">
        <v>60.0</v>
      </c>
      <c r="I63" s="32"/>
      <c r="J63" s="32">
        <f t="shared" si="27"/>
        <v>0</v>
      </c>
      <c r="K63" s="19">
        <f t="shared" si="28"/>
        <v>80</v>
      </c>
      <c r="L63" s="21">
        <f t="shared" si="29"/>
        <v>1</v>
      </c>
      <c r="M63" s="20">
        <v>60.0</v>
      </c>
      <c r="N63" s="32"/>
      <c r="O63" s="32"/>
      <c r="P63" s="32">
        <f t="shared" si="30"/>
        <v>20</v>
      </c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20.25" customHeight="1">
      <c r="A64" s="44" t="s">
        <v>64</v>
      </c>
      <c r="B64" s="17">
        <v>130.0</v>
      </c>
      <c r="C64" s="18"/>
      <c r="D64" s="19">
        <f t="shared" si="25"/>
        <v>0</v>
      </c>
      <c r="E64" s="20">
        <v>120.0</v>
      </c>
      <c r="F64" s="18"/>
      <c r="G64" s="19">
        <f t="shared" si="26"/>
        <v>0</v>
      </c>
      <c r="H64" s="20">
        <v>110.0</v>
      </c>
      <c r="I64" s="32"/>
      <c r="J64" s="32">
        <f t="shared" si="27"/>
        <v>0</v>
      </c>
      <c r="K64" s="19">
        <f t="shared" si="28"/>
        <v>0</v>
      </c>
      <c r="L64" s="21">
        <f t="shared" si="29"/>
        <v>0</v>
      </c>
      <c r="M64" s="20">
        <v>100.0</v>
      </c>
      <c r="N64" s="32"/>
      <c r="O64" s="32"/>
      <c r="P64" s="32">
        <f t="shared" si="30"/>
        <v>0</v>
      </c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20.25" customHeight="1">
      <c r="A65" s="44" t="s">
        <v>65</v>
      </c>
      <c r="B65" s="17">
        <v>430.0</v>
      </c>
      <c r="C65" s="18"/>
      <c r="D65" s="21">
        <f t="shared" si="25"/>
        <v>0</v>
      </c>
      <c r="E65" s="20">
        <v>430.0</v>
      </c>
      <c r="F65" s="18"/>
      <c r="G65" s="19">
        <f t="shared" si="26"/>
        <v>0</v>
      </c>
      <c r="H65" s="20">
        <v>430.0</v>
      </c>
      <c r="I65" s="32"/>
      <c r="J65" s="32">
        <f t="shared" si="27"/>
        <v>0</v>
      </c>
      <c r="K65" s="19">
        <f t="shared" si="28"/>
        <v>0</v>
      </c>
      <c r="L65" s="21">
        <f t="shared" si="29"/>
        <v>0</v>
      </c>
      <c r="M65" s="20">
        <v>350.0</v>
      </c>
      <c r="N65" s="32">
        <v>42.0</v>
      </c>
      <c r="O65" s="32">
        <v>35.0</v>
      </c>
      <c r="P65" s="32">
        <f t="shared" si="30"/>
        <v>0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0.25" customHeight="1">
      <c r="A66" s="44" t="s">
        <v>66</v>
      </c>
      <c r="B66" s="17">
        <v>170.0</v>
      </c>
      <c r="C66" s="18"/>
      <c r="D66" s="19">
        <f t="shared" si="25"/>
        <v>0</v>
      </c>
      <c r="E66" s="20">
        <v>160.0</v>
      </c>
      <c r="F66" s="18"/>
      <c r="G66" s="19">
        <f t="shared" si="26"/>
        <v>0</v>
      </c>
      <c r="H66" s="20">
        <v>150.0</v>
      </c>
      <c r="I66" s="32"/>
      <c r="J66" s="32">
        <f t="shared" si="27"/>
        <v>0</v>
      </c>
      <c r="K66" s="19">
        <f t="shared" si="28"/>
        <v>0</v>
      </c>
      <c r="L66" s="21">
        <f t="shared" si="29"/>
        <v>0</v>
      </c>
      <c r="M66" s="20">
        <v>125.0</v>
      </c>
      <c r="N66" s="32">
        <v>15.0</v>
      </c>
      <c r="O66" s="32">
        <v>12.5</v>
      </c>
      <c r="P66" s="32">
        <f t="shared" si="30"/>
        <v>0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67</v>
      </c>
      <c r="B67" s="17">
        <v>220.0</v>
      </c>
      <c r="C67" s="18"/>
      <c r="D67" s="19">
        <f t="shared" si="25"/>
        <v>0</v>
      </c>
      <c r="E67" s="20"/>
      <c r="F67" s="18"/>
      <c r="G67" s="19">
        <f t="shared" si="26"/>
        <v>0</v>
      </c>
      <c r="H67" s="20"/>
      <c r="I67" s="32"/>
      <c r="J67" s="32">
        <f t="shared" si="27"/>
        <v>0</v>
      </c>
      <c r="K67" s="19">
        <f t="shared" si="28"/>
        <v>0</v>
      </c>
      <c r="L67" s="21">
        <f t="shared" si="29"/>
        <v>0</v>
      </c>
      <c r="M67" s="20"/>
      <c r="N67" s="32"/>
      <c r="O67" s="32"/>
      <c r="P67" s="32">
        <f t="shared" si="30"/>
        <v>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68</v>
      </c>
      <c r="B68" s="17">
        <v>50.0</v>
      </c>
      <c r="C68" s="18"/>
      <c r="D68" s="19">
        <f t="shared" si="25"/>
        <v>0</v>
      </c>
      <c r="E68" s="20"/>
      <c r="F68" s="18"/>
      <c r="G68" s="19">
        <f t="shared" si="26"/>
        <v>0</v>
      </c>
      <c r="H68" s="20"/>
      <c r="I68" s="32"/>
      <c r="J68" s="32">
        <f t="shared" si="27"/>
        <v>0</v>
      </c>
      <c r="K68" s="19">
        <f t="shared" si="28"/>
        <v>0</v>
      </c>
      <c r="L68" s="21">
        <f t="shared" si="29"/>
        <v>0</v>
      </c>
      <c r="M68" s="20">
        <v>42.0</v>
      </c>
      <c r="N68" s="32"/>
      <c r="O68" s="32"/>
      <c r="P68" s="32">
        <f t="shared" si="30"/>
        <v>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68</v>
      </c>
      <c r="B69" s="17">
        <v>25.0</v>
      </c>
      <c r="C69" s="18"/>
      <c r="D69" s="19">
        <f t="shared" si="25"/>
        <v>0</v>
      </c>
      <c r="E69" s="20"/>
      <c r="F69" s="18"/>
      <c r="G69" s="19">
        <f t="shared" si="26"/>
        <v>0</v>
      </c>
      <c r="H69" s="20"/>
      <c r="I69" s="32"/>
      <c r="J69" s="32">
        <f t="shared" si="27"/>
        <v>0</v>
      </c>
      <c r="K69" s="19">
        <f t="shared" si="28"/>
        <v>0</v>
      </c>
      <c r="L69" s="21">
        <f t="shared" si="29"/>
        <v>0</v>
      </c>
      <c r="M69" s="20">
        <v>20.0</v>
      </c>
      <c r="N69" s="32"/>
      <c r="O69" s="32"/>
      <c r="P69" s="32">
        <f t="shared" si="30"/>
        <v>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69</v>
      </c>
      <c r="B70" s="17">
        <v>115.0</v>
      </c>
      <c r="C70" s="26">
        <v>1.0</v>
      </c>
      <c r="D70" s="19">
        <f t="shared" si="25"/>
        <v>115</v>
      </c>
      <c r="E70" s="20">
        <v>110.0</v>
      </c>
      <c r="F70" s="18"/>
      <c r="G70" s="19">
        <f t="shared" si="26"/>
        <v>0</v>
      </c>
      <c r="H70" s="20">
        <v>105.0</v>
      </c>
      <c r="I70" s="32"/>
      <c r="J70" s="32">
        <f t="shared" si="27"/>
        <v>0</v>
      </c>
      <c r="K70" s="19">
        <f t="shared" si="28"/>
        <v>115</v>
      </c>
      <c r="L70" s="21">
        <f t="shared" si="29"/>
        <v>1</v>
      </c>
      <c r="M70" s="20">
        <v>85.0</v>
      </c>
      <c r="N70" s="32"/>
      <c r="O70" s="32"/>
      <c r="P70" s="32">
        <f t="shared" si="30"/>
        <v>30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69</v>
      </c>
      <c r="B71" s="17">
        <v>20.0</v>
      </c>
      <c r="C71" s="26"/>
      <c r="D71" s="19">
        <f t="shared" si="25"/>
        <v>0</v>
      </c>
      <c r="E71" s="20">
        <v>20.0</v>
      </c>
      <c r="F71" s="18"/>
      <c r="G71" s="19">
        <f t="shared" si="26"/>
        <v>0</v>
      </c>
      <c r="H71" s="20">
        <v>20.0</v>
      </c>
      <c r="I71" s="32"/>
      <c r="J71" s="32">
        <f t="shared" si="27"/>
        <v>0</v>
      </c>
      <c r="K71" s="19">
        <f t="shared" si="28"/>
        <v>0</v>
      </c>
      <c r="L71" s="21">
        <f t="shared" si="29"/>
        <v>0</v>
      </c>
      <c r="M71" s="20">
        <v>15.0</v>
      </c>
      <c r="N71" s="32"/>
      <c r="O71" s="32"/>
      <c r="P71" s="32">
        <f t="shared" si="30"/>
        <v>0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70</v>
      </c>
      <c r="B72" s="42">
        <v>230.0</v>
      </c>
      <c r="C72" s="43"/>
      <c r="D72" s="32">
        <f t="shared" si="25"/>
        <v>0</v>
      </c>
      <c r="E72" s="51"/>
      <c r="F72" s="43"/>
      <c r="G72" s="32">
        <f t="shared" si="26"/>
        <v>0</v>
      </c>
      <c r="H72" s="51"/>
      <c r="I72" s="32"/>
      <c r="J72" s="32">
        <f t="shared" si="27"/>
        <v>0</v>
      </c>
      <c r="K72" s="19">
        <f t="shared" si="28"/>
        <v>0</v>
      </c>
      <c r="L72" s="21">
        <f t="shared" si="29"/>
        <v>0</v>
      </c>
      <c r="M72" s="73"/>
      <c r="N72" s="32"/>
      <c r="O72" s="32"/>
      <c r="P72" s="32">
        <f t="shared" si="30"/>
        <v>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1.75" customHeight="1">
      <c r="A73" s="74"/>
      <c r="B73" s="75"/>
      <c r="C73" s="70" t="s">
        <v>26</v>
      </c>
      <c r="D73" s="70">
        <f>SUM(D62:D72)</f>
        <v>835</v>
      </c>
      <c r="E73" s="70"/>
      <c r="F73" s="70" t="s">
        <v>26</v>
      </c>
      <c r="G73" s="70">
        <f>SUM(G62:G72)</f>
        <v>0</v>
      </c>
      <c r="H73" s="71"/>
      <c r="I73" s="71" t="s">
        <v>26</v>
      </c>
      <c r="J73" s="70">
        <f>SUM(J62:J72)</f>
        <v>0</v>
      </c>
      <c r="K73" s="123">
        <f t="shared" si="28"/>
        <v>835</v>
      </c>
      <c r="L73" s="123"/>
      <c r="M73" s="71" t="s">
        <v>26</v>
      </c>
      <c r="N73" s="70"/>
      <c r="O73" s="70"/>
      <c r="P73" s="70">
        <f>SUM(P62:P72)</f>
        <v>210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4.0" customHeight="1">
      <c r="A74" s="76" t="s">
        <v>71</v>
      </c>
      <c r="B74" s="8" t="s">
        <v>2</v>
      </c>
      <c r="C74" s="9" t="s">
        <v>3</v>
      </c>
      <c r="D74" s="10" t="s">
        <v>4</v>
      </c>
      <c r="E74" s="8" t="s">
        <v>5</v>
      </c>
      <c r="F74" s="9" t="s">
        <v>3</v>
      </c>
      <c r="G74" s="9" t="s">
        <v>4</v>
      </c>
      <c r="H74" s="46" t="s">
        <v>6</v>
      </c>
      <c r="I74" s="11" t="s">
        <v>3</v>
      </c>
      <c r="J74" s="11" t="s">
        <v>7</v>
      </c>
      <c r="K74" s="116" t="s">
        <v>96</v>
      </c>
      <c r="L74" s="12" t="s">
        <v>8</v>
      </c>
      <c r="M74" s="8" t="s">
        <v>9</v>
      </c>
      <c r="N74" s="10" t="s">
        <v>10</v>
      </c>
      <c r="O74" s="10" t="s">
        <v>11</v>
      </c>
      <c r="P74" s="9" t="s">
        <v>12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77" t="s">
        <v>72</v>
      </c>
      <c r="B75" s="42">
        <v>475.0</v>
      </c>
      <c r="C75" s="43"/>
      <c r="D75" s="32">
        <f t="shared" ref="D75:D78" si="31">B75*C75</f>
        <v>0</v>
      </c>
      <c r="E75" s="20">
        <v>450.0</v>
      </c>
      <c r="F75" s="43"/>
      <c r="G75" s="32">
        <f t="shared" ref="G75:G78" si="32">E75*F75</f>
        <v>0</v>
      </c>
      <c r="H75" s="20">
        <v>430.0</v>
      </c>
      <c r="I75" s="32"/>
      <c r="J75" s="32">
        <f t="shared" ref="J75:J78" si="33">H75*I75</f>
        <v>0</v>
      </c>
      <c r="K75" s="19">
        <f t="shared" ref="K75:K79" si="34">D75+G75+J75</f>
        <v>0</v>
      </c>
      <c r="L75" s="21">
        <f t="shared" ref="L75:L78" si="35">C75+F75+I75</f>
        <v>0</v>
      </c>
      <c r="M75" s="20">
        <v>350.0</v>
      </c>
      <c r="N75" s="19">
        <v>42.0</v>
      </c>
      <c r="O75" s="19">
        <v>35.0</v>
      </c>
      <c r="P75" s="19">
        <f t="shared" ref="P75:P78" si="36">((B75-M75)*C75)+((E75-M75)*F75)+((H75-M75)*I75)</f>
        <v>0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49" t="s">
        <v>73</v>
      </c>
      <c r="B76" s="17">
        <v>800.0</v>
      </c>
      <c r="C76" s="26">
        <v>1.0</v>
      </c>
      <c r="D76" s="19">
        <f t="shared" si="31"/>
        <v>800</v>
      </c>
      <c r="E76" s="20">
        <v>750.0</v>
      </c>
      <c r="F76" s="26"/>
      <c r="G76" s="19">
        <f t="shared" si="32"/>
        <v>0</v>
      </c>
      <c r="H76" s="20">
        <v>700.0</v>
      </c>
      <c r="I76" s="117"/>
      <c r="J76" s="19">
        <f t="shared" si="33"/>
        <v>0</v>
      </c>
      <c r="K76" s="19">
        <f t="shared" si="34"/>
        <v>800</v>
      </c>
      <c r="L76" s="21">
        <f t="shared" si="35"/>
        <v>1</v>
      </c>
      <c r="M76" s="20">
        <v>550.0</v>
      </c>
      <c r="N76" s="19">
        <v>66.0</v>
      </c>
      <c r="O76" s="19">
        <v>55.0</v>
      </c>
      <c r="P76" s="19">
        <f t="shared" si="36"/>
        <v>250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0.25" customHeight="1">
      <c r="A77" s="22" t="s">
        <v>74</v>
      </c>
      <c r="B77" s="17">
        <v>375.0</v>
      </c>
      <c r="C77" s="18"/>
      <c r="D77" s="19">
        <f t="shared" si="31"/>
        <v>0</v>
      </c>
      <c r="E77" s="20">
        <v>350.0</v>
      </c>
      <c r="F77" s="18"/>
      <c r="G77" s="19">
        <f t="shared" si="32"/>
        <v>0</v>
      </c>
      <c r="H77" s="20">
        <v>325.0</v>
      </c>
      <c r="I77" s="19"/>
      <c r="J77" s="19">
        <f t="shared" si="33"/>
        <v>0</v>
      </c>
      <c r="K77" s="19">
        <f t="shared" si="34"/>
        <v>0</v>
      </c>
      <c r="L77" s="21">
        <f t="shared" si="35"/>
        <v>0</v>
      </c>
      <c r="M77" s="20">
        <v>250.0</v>
      </c>
      <c r="N77" s="19">
        <v>30.0</v>
      </c>
      <c r="O77" s="19">
        <v>25.0</v>
      </c>
      <c r="P77" s="19">
        <f t="shared" si="36"/>
        <v>0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0.25" customHeight="1">
      <c r="A78" s="22" t="s">
        <v>75</v>
      </c>
      <c r="B78" s="17">
        <v>950.0</v>
      </c>
      <c r="C78" s="18"/>
      <c r="D78" s="19">
        <f t="shared" si="31"/>
        <v>0</v>
      </c>
      <c r="E78" s="20">
        <v>900.0</v>
      </c>
      <c r="F78" s="18"/>
      <c r="G78" s="19">
        <f t="shared" si="32"/>
        <v>0</v>
      </c>
      <c r="H78" s="20">
        <v>800.0</v>
      </c>
      <c r="I78" s="19"/>
      <c r="J78" s="19">
        <f t="shared" si="33"/>
        <v>0</v>
      </c>
      <c r="K78" s="19">
        <f t="shared" si="34"/>
        <v>0</v>
      </c>
      <c r="L78" s="21">
        <f t="shared" si="35"/>
        <v>0</v>
      </c>
      <c r="M78" s="20">
        <v>750.0</v>
      </c>
      <c r="N78" s="19">
        <v>90.0</v>
      </c>
      <c r="O78" s="19">
        <v>75.0</v>
      </c>
      <c r="P78" s="19">
        <f t="shared" si="36"/>
        <v>0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0.25" customHeight="1">
      <c r="A79" s="44"/>
      <c r="B79" s="78"/>
      <c r="C79" s="70" t="s">
        <v>26</v>
      </c>
      <c r="D79" s="70">
        <f>SUM(D75:D78)</f>
        <v>800</v>
      </c>
      <c r="E79" s="70"/>
      <c r="F79" s="70" t="s">
        <v>26</v>
      </c>
      <c r="G79" s="70">
        <f>SUM(G75:G78)</f>
        <v>0</v>
      </c>
      <c r="H79" s="71"/>
      <c r="I79" s="71" t="s">
        <v>26</v>
      </c>
      <c r="J79" s="70">
        <f>SUM(J75:J78)</f>
        <v>0</v>
      </c>
      <c r="K79" s="123">
        <f t="shared" si="34"/>
        <v>800</v>
      </c>
      <c r="L79" s="123"/>
      <c r="M79" s="71" t="s">
        <v>26</v>
      </c>
      <c r="N79" s="70"/>
      <c r="O79" s="70"/>
      <c r="P79" s="70">
        <f>SUM(P75:P78)</f>
        <v>250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7.0" customHeight="1">
      <c r="A80" s="124" t="s">
        <v>98</v>
      </c>
      <c r="B80" s="8" t="s">
        <v>2</v>
      </c>
      <c r="C80" s="9" t="s">
        <v>3</v>
      </c>
      <c r="D80" s="10" t="s">
        <v>4</v>
      </c>
      <c r="E80" s="8" t="s">
        <v>5</v>
      </c>
      <c r="F80" s="9" t="s">
        <v>3</v>
      </c>
      <c r="G80" s="9" t="s">
        <v>4</v>
      </c>
      <c r="H80" s="46" t="s">
        <v>6</v>
      </c>
      <c r="I80" s="11" t="s">
        <v>3</v>
      </c>
      <c r="J80" s="11" t="s">
        <v>7</v>
      </c>
      <c r="K80" s="116" t="s">
        <v>96</v>
      </c>
      <c r="L80" s="12" t="s">
        <v>8</v>
      </c>
      <c r="M80" s="8" t="s">
        <v>9</v>
      </c>
      <c r="N80" s="10" t="s">
        <v>10</v>
      </c>
      <c r="O80" s="10" t="s">
        <v>11</v>
      </c>
      <c r="P80" s="9" t="s">
        <v>12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125" t="s">
        <v>99</v>
      </c>
      <c r="B81" s="126">
        <v>100.0</v>
      </c>
      <c r="C81" s="26">
        <v>1.0</v>
      </c>
      <c r="D81" s="19">
        <f t="shared" ref="D81:D91" si="37">B81*C81</f>
        <v>100</v>
      </c>
      <c r="E81" s="127"/>
      <c r="F81" s="18"/>
      <c r="G81" s="19"/>
      <c r="H81" s="127"/>
      <c r="I81" s="19"/>
      <c r="J81" s="19"/>
      <c r="K81" s="19">
        <f t="shared" ref="K81:K92" si="38">D81+G81+J81</f>
        <v>100</v>
      </c>
      <c r="L81" s="21">
        <f t="shared" ref="L81:L91" si="39">C81+F81+I81</f>
        <v>1</v>
      </c>
      <c r="M81" s="128">
        <v>90.0</v>
      </c>
      <c r="N81" s="19"/>
      <c r="O81" s="19"/>
      <c r="P81" s="19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129" t="s">
        <v>100</v>
      </c>
      <c r="B82" s="130">
        <v>800.0</v>
      </c>
      <c r="C82" s="26">
        <v>1.0</v>
      </c>
      <c r="D82" s="19">
        <f t="shared" si="37"/>
        <v>800</v>
      </c>
      <c r="E82" s="127"/>
      <c r="F82" s="18"/>
      <c r="G82" s="19"/>
      <c r="H82" s="127"/>
      <c r="I82" s="19"/>
      <c r="J82" s="19"/>
      <c r="K82" s="19">
        <f t="shared" si="38"/>
        <v>800</v>
      </c>
      <c r="L82" s="21">
        <f t="shared" si="39"/>
        <v>1</v>
      </c>
      <c r="M82" s="128">
        <v>700.0</v>
      </c>
      <c r="N82" s="19"/>
      <c r="O82" s="19"/>
      <c r="P82" s="19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131" t="s">
        <v>101</v>
      </c>
      <c r="B83" s="130">
        <v>1750.0</v>
      </c>
      <c r="C83" s="18"/>
      <c r="D83" s="19">
        <f t="shared" si="37"/>
        <v>0</v>
      </c>
      <c r="E83" s="127"/>
      <c r="F83" s="18"/>
      <c r="G83" s="19"/>
      <c r="H83" s="127"/>
      <c r="I83" s="19"/>
      <c r="J83" s="19"/>
      <c r="K83" s="19">
        <f t="shared" si="38"/>
        <v>0</v>
      </c>
      <c r="L83" s="21">
        <f t="shared" si="39"/>
        <v>0</v>
      </c>
      <c r="M83" s="128">
        <v>1500.0</v>
      </c>
      <c r="N83" s="19"/>
      <c r="O83" s="19"/>
      <c r="P83" s="19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0.25" customHeight="1">
      <c r="A84" s="131" t="s">
        <v>46</v>
      </c>
      <c r="B84" s="130">
        <v>100.0</v>
      </c>
      <c r="C84" s="26"/>
      <c r="D84" s="19">
        <f t="shared" si="37"/>
        <v>0</v>
      </c>
      <c r="E84" s="127"/>
      <c r="F84" s="18"/>
      <c r="G84" s="19"/>
      <c r="H84" s="127"/>
      <c r="I84" s="19"/>
      <c r="J84" s="19"/>
      <c r="K84" s="19">
        <f t="shared" si="38"/>
        <v>0</v>
      </c>
      <c r="L84" s="21">
        <f t="shared" si="39"/>
        <v>0</v>
      </c>
      <c r="M84" s="128">
        <v>90.0</v>
      </c>
      <c r="N84" s="19"/>
      <c r="O84" s="19"/>
      <c r="P84" s="19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131" t="s">
        <v>48</v>
      </c>
      <c r="B85" s="130">
        <v>250.0</v>
      </c>
      <c r="C85" s="26">
        <v>1.0</v>
      </c>
      <c r="D85" s="19">
        <f t="shared" si="37"/>
        <v>250</v>
      </c>
      <c r="E85" s="127"/>
      <c r="F85" s="18"/>
      <c r="G85" s="19"/>
      <c r="H85" s="127"/>
      <c r="I85" s="19"/>
      <c r="J85" s="19"/>
      <c r="K85" s="19">
        <f t="shared" si="38"/>
        <v>250</v>
      </c>
      <c r="L85" s="21">
        <f t="shared" si="39"/>
        <v>1</v>
      </c>
      <c r="M85" s="128">
        <v>200.0</v>
      </c>
      <c r="N85" s="19"/>
      <c r="O85" s="19"/>
      <c r="P85" s="19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131" t="s">
        <v>102</v>
      </c>
      <c r="B86" s="130">
        <v>100.0</v>
      </c>
      <c r="C86" s="26"/>
      <c r="D86" s="19">
        <f t="shared" si="37"/>
        <v>0</v>
      </c>
      <c r="E86" s="127"/>
      <c r="F86" s="18"/>
      <c r="G86" s="19"/>
      <c r="H86" s="127"/>
      <c r="I86" s="19"/>
      <c r="J86" s="19"/>
      <c r="K86" s="19">
        <f t="shared" si="38"/>
        <v>0</v>
      </c>
      <c r="L86" s="21">
        <f t="shared" si="39"/>
        <v>0</v>
      </c>
      <c r="M86" s="128">
        <v>90.0</v>
      </c>
      <c r="N86" s="19"/>
      <c r="O86" s="19"/>
      <c r="P86" s="1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31" t="s">
        <v>103</v>
      </c>
      <c r="B87" s="130">
        <v>1500.0</v>
      </c>
      <c r="C87" s="26"/>
      <c r="D87" s="19">
        <f t="shared" si="37"/>
        <v>0</v>
      </c>
      <c r="E87" s="127"/>
      <c r="F87" s="18"/>
      <c r="G87" s="19"/>
      <c r="H87" s="127"/>
      <c r="I87" s="19"/>
      <c r="J87" s="19"/>
      <c r="K87" s="19">
        <f t="shared" si="38"/>
        <v>0</v>
      </c>
      <c r="L87" s="21">
        <f t="shared" si="39"/>
        <v>0</v>
      </c>
      <c r="M87" s="128">
        <v>1300.0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31" t="s">
        <v>104</v>
      </c>
      <c r="B88" s="130">
        <v>400.0</v>
      </c>
      <c r="C88" s="26">
        <v>1.0</v>
      </c>
      <c r="D88" s="19">
        <f t="shared" si="37"/>
        <v>400</v>
      </c>
      <c r="E88" s="127"/>
      <c r="F88" s="18"/>
      <c r="G88" s="19"/>
      <c r="H88" s="127"/>
      <c r="I88" s="19"/>
      <c r="J88" s="19"/>
      <c r="K88" s="19">
        <f t="shared" si="38"/>
        <v>400</v>
      </c>
      <c r="L88" s="21">
        <f t="shared" si="39"/>
        <v>1</v>
      </c>
      <c r="M88" s="128">
        <v>350.0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105</v>
      </c>
      <c r="B89" s="130">
        <v>700.0</v>
      </c>
      <c r="C89" s="26">
        <v>1.0</v>
      </c>
      <c r="D89" s="19">
        <f t="shared" si="37"/>
        <v>700</v>
      </c>
      <c r="E89" s="127"/>
      <c r="F89" s="18"/>
      <c r="G89" s="19"/>
      <c r="H89" s="127"/>
      <c r="I89" s="19"/>
      <c r="J89" s="19"/>
      <c r="K89" s="19">
        <f t="shared" si="38"/>
        <v>700</v>
      </c>
      <c r="L89" s="21">
        <f t="shared" si="39"/>
        <v>1</v>
      </c>
      <c r="M89" s="128">
        <v>600.0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106</v>
      </c>
      <c r="B90" s="130">
        <v>150.0</v>
      </c>
      <c r="C90" s="26"/>
      <c r="D90" s="19">
        <f t="shared" si="37"/>
        <v>0</v>
      </c>
      <c r="E90" s="127"/>
      <c r="F90" s="18"/>
      <c r="G90" s="19"/>
      <c r="H90" s="127"/>
      <c r="I90" s="19"/>
      <c r="J90" s="19"/>
      <c r="K90" s="19">
        <f t="shared" si="38"/>
        <v>0</v>
      </c>
      <c r="L90" s="21">
        <f t="shared" si="39"/>
        <v>0</v>
      </c>
      <c r="M90" s="128">
        <v>130.0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107</v>
      </c>
      <c r="B91" s="130">
        <v>2100.0</v>
      </c>
      <c r="C91" s="18"/>
      <c r="D91" s="19">
        <f t="shared" si="37"/>
        <v>0</v>
      </c>
      <c r="E91" s="20"/>
      <c r="F91" s="18"/>
      <c r="G91" s="19"/>
      <c r="H91" s="20"/>
      <c r="I91" s="19"/>
      <c r="J91" s="19"/>
      <c r="K91" s="19">
        <f t="shared" si="38"/>
        <v>0</v>
      </c>
      <c r="L91" s="21">
        <f t="shared" si="39"/>
        <v>0</v>
      </c>
      <c r="M91" s="128">
        <v>1900.0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44"/>
      <c r="B92" s="78"/>
      <c r="C92" s="70" t="s">
        <v>26</v>
      </c>
      <c r="D92" s="70">
        <f>SUM(D81:D91)</f>
        <v>2250</v>
      </c>
      <c r="E92" s="70"/>
      <c r="F92" s="70" t="s">
        <v>26</v>
      </c>
      <c r="G92" s="70">
        <f>SUM(G81:G91)</f>
        <v>0</v>
      </c>
      <c r="H92" s="71"/>
      <c r="I92" s="71" t="s">
        <v>26</v>
      </c>
      <c r="J92" s="70">
        <f>SUM(J81:J91)</f>
        <v>0</v>
      </c>
      <c r="K92" s="123">
        <f t="shared" si="38"/>
        <v>2250</v>
      </c>
      <c r="L92" s="123"/>
      <c r="M92" s="71" t="s">
        <v>26</v>
      </c>
      <c r="N92" s="70"/>
      <c r="O92" s="70"/>
      <c r="P92" s="70">
        <f>SUM(P81:P91)</f>
        <v>0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7.0" customHeight="1">
      <c r="A93" s="79" t="s">
        <v>76</v>
      </c>
      <c r="B93" s="8" t="s">
        <v>2</v>
      </c>
      <c r="C93" s="9" t="s">
        <v>3</v>
      </c>
      <c r="D93" s="10" t="s">
        <v>4</v>
      </c>
      <c r="E93" s="8" t="s">
        <v>5</v>
      </c>
      <c r="F93" s="9" t="s">
        <v>3</v>
      </c>
      <c r="G93" s="9" t="s">
        <v>4</v>
      </c>
      <c r="H93" s="46" t="s">
        <v>6</v>
      </c>
      <c r="I93" s="11" t="s">
        <v>3</v>
      </c>
      <c r="J93" s="11" t="s">
        <v>7</v>
      </c>
      <c r="K93" s="116" t="s">
        <v>96</v>
      </c>
      <c r="L93" s="12" t="s">
        <v>8</v>
      </c>
      <c r="M93" s="8" t="s">
        <v>9</v>
      </c>
      <c r="N93" s="10" t="s">
        <v>10</v>
      </c>
      <c r="O93" s="10" t="s">
        <v>11</v>
      </c>
      <c r="P93" s="9" t="s">
        <v>12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44" t="s">
        <v>77</v>
      </c>
      <c r="B94" s="42">
        <v>45.0</v>
      </c>
      <c r="C94" s="80"/>
      <c r="D94" s="32">
        <f t="shared" ref="D94:D95" si="40">B94*C94</f>
        <v>0</v>
      </c>
      <c r="E94" s="20">
        <v>40.0</v>
      </c>
      <c r="F94" s="80"/>
      <c r="G94" s="32">
        <f t="shared" ref="G94:G95" si="41">E94*F94</f>
        <v>0</v>
      </c>
      <c r="H94" s="20">
        <v>25.0</v>
      </c>
      <c r="I94" s="81"/>
      <c r="J94" s="32">
        <f t="shared" ref="J94:J95" si="42">H94*I94</f>
        <v>0</v>
      </c>
      <c r="K94" s="19">
        <f t="shared" ref="K94:K96" si="43">D94+G94+J94</f>
        <v>0</v>
      </c>
      <c r="L94" s="21">
        <f t="shared" ref="L94:L95" si="44">C94+F94+I94</f>
        <v>0</v>
      </c>
      <c r="M94" s="20">
        <v>17.36</v>
      </c>
      <c r="N94" s="32">
        <v>2.08</v>
      </c>
      <c r="O94" s="32">
        <v>1.74</v>
      </c>
      <c r="P94" s="32">
        <f t="shared" ref="P94:P95" si="45">((B94-M94)*C94)+((E94-M94)*F94)+((H94-M94)*I94)</f>
        <v>0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44" t="s">
        <v>78</v>
      </c>
      <c r="B95" s="42">
        <v>25.0</v>
      </c>
      <c r="C95" s="80"/>
      <c r="D95" s="32">
        <f t="shared" si="40"/>
        <v>0</v>
      </c>
      <c r="E95" s="20">
        <v>15.0</v>
      </c>
      <c r="F95" s="80"/>
      <c r="G95" s="32">
        <f t="shared" si="41"/>
        <v>0</v>
      </c>
      <c r="H95" s="20">
        <v>20.0</v>
      </c>
      <c r="I95" s="81"/>
      <c r="J95" s="32">
        <f t="shared" si="42"/>
        <v>0</v>
      </c>
      <c r="K95" s="19">
        <f t="shared" si="43"/>
        <v>0</v>
      </c>
      <c r="L95" s="21">
        <f t="shared" si="44"/>
        <v>0</v>
      </c>
      <c r="M95" s="20">
        <v>10.08</v>
      </c>
      <c r="N95" s="32">
        <v>1.21</v>
      </c>
      <c r="O95" s="32">
        <v>1.01</v>
      </c>
      <c r="P95" s="32">
        <f t="shared" si="45"/>
        <v>0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44"/>
      <c r="B96" s="78"/>
      <c r="C96" s="70" t="s">
        <v>26</v>
      </c>
      <c r="D96" s="70">
        <f>SUM(D94+D95)</f>
        <v>0</v>
      </c>
      <c r="E96" s="70"/>
      <c r="F96" s="70" t="s">
        <v>26</v>
      </c>
      <c r="G96" s="70">
        <f>SUM(G94+G95)</f>
        <v>0</v>
      </c>
      <c r="H96" s="71"/>
      <c r="I96" s="71" t="s">
        <v>26</v>
      </c>
      <c r="J96" s="70">
        <f>SUM(J94+J95)</f>
        <v>0</v>
      </c>
      <c r="K96" s="123">
        <f t="shared" si="43"/>
        <v>0</v>
      </c>
      <c r="L96" s="123"/>
      <c r="M96" s="71" t="s">
        <v>26</v>
      </c>
      <c r="N96" s="70"/>
      <c r="O96" s="70"/>
      <c r="P96" s="70">
        <f>SUM(P94)</f>
        <v>0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7.0" customHeight="1">
      <c r="A97" s="79" t="s">
        <v>79</v>
      </c>
      <c r="B97" s="8" t="s">
        <v>2</v>
      </c>
      <c r="C97" s="9" t="s">
        <v>3</v>
      </c>
      <c r="D97" s="10" t="s">
        <v>4</v>
      </c>
      <c r="E97" s="8" t="s">
        <v>5</v>
      </c>
      <c r="F97" s="9" t="s">
        <v>3</v>
      </c>
      <c r="G97" s="9" t="s">
        <v>4</v>
      </c>
      <c r="H97" s="46" t="s">
        <v>6</v>
      </c>
      <c r="I97" s="11" t="s">
        <v>3</v>
      </c>
      <c r="J97" s="11" t="s">
        <v>7</v>
      </c>
      <c r="K97" s="116" t="s">
        <v>96</v>
      </c>
      <c r="L97" s="12" t="s">
        <v>8</v>
      </c>
      <c r="M97" s="8" t="s">
        <v>9</v>
      </c>
      <c r="N97" s="10" t="s">
        <v>10</v>
      </c>
      <c r="O97" s="10" t="s">
        <v>11</v>
      </c>
      <c r="P97" s="9" t="s">
        <v>12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0.25" customHeight="1">
      <c r="A98" s="44" t="s">
        <v>80</v>
      </c>
      <c r="B98" s="42">
        <v>550.0</v>
      </c>
      <c r="C98" s="82">
        <v>1.0</v>
      </c>
      <c r="D98" s="32">
        <f>B98*C98</f>
        <v>550</v>
      </c>
      <c r="E98" s="20"/>
      <c r="F98" s="80"/>
      <c r="G98" s="32">
        <f>E98*F98</f>
        <v>0</v>
      </c>
      <c r="H98" s="20"/>
      <c r="I98" s="81"/>
      <c r="J98" s="32">
        <f>H98*I98</f>
        <v>0</v>
      </c>
      <c r="K98" s="19">
        <f t="shared" ref="K98:K99" si="46">D98+G98+J98</f>
        <v>550</v>
      </c>
      <c r="L98" s="21">
        <f>C98+F98+I98</f>
        <v>1</v>
      </c>
      <c r="M98" s="20">
        <v>500.0</v>
      </c>
      <c r="N98" s="32"/>
      <c r="O98" s="32"/>
      <c r="P98" s="32">
        <f>((B98-M98)*C98)+((E98-M98)*F98)+((H98-M98)*I98)</f>
        <v>50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0.25" customHeight="1">
      <c r="A99" s="83"/>
      <c r="B99" s="84"/>
      <c r="C99" s="85" t="s">
        <v>81</v>
      </c>
      <c r="D99" s="86">
        <f>D17+D27+D37+D60+D73+D79+D96+D98+D92</f>
        <v>36465</v>
      </c>
      <c r="E99" s="87"/>
      <c r="F99" s="85" t="s">
        <v>81</v>
      </c>
      <c r="G99" s="86">
        <f>G17+G27+G37+G60+G73+G79+G96+G98+G92</f>
        <v>0</v>
      </c>
      <c r="H99" s="87"/>
      <c r="I99" s="85" t="s">
        <v>81</v>
      </c>
      <c r="J99" s="86">
        <f>J17+J27+J37+J60+J73+J79+J96+J98</f>
        <v>2700</v>
      </c>
      <c r="K99" s="118">
        <f t="shared" si="46"/>
        <v>39165</v>
      </c>
      <c r="L99" s="119"/>
      <c r="M99" s="85" t="s">
        <v>81</v>
      </c>
      <c r="N99" s="86"/>
      <c r="O99" s="86"/>
      <c r="P99" s="86">
        <f>P17+P27+P37+P60+P73+P79+P96+P98</f>
        <v>14919</v>
      </c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</row>
    <row r="100" ht="20.25" customHeight="1">
      <c r="A100" s="3"/>
      <c r="B100" s="89"/>
      <c r="C100" s="90" t="s">
        <v>82</v>
      </c>
      <c r="E100" s="91">
        <f>K99</f>
        <v>39165</v>
      </c>
      <c r="G100" s="92"/>
      <c r="H100" s="93"/>
      <c r="I100" s="92"/>
      <c r="J100" s="132"/>
      <c r="K100" s="132"/>
      <c r="L100" s="132"/>
      <c r="M100" s="132"/>
      <c r="N100" s="133" t="s">
        <v>83</v>
      </c>
      <c r="P100" s="93">
        <f>P99</f>
        <v>14919</v>
      </c>
      <c r="Q100" s="9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15.75" customHeight="1">
      <c r="B101" s="95" t="s">
        <v>84</v>
      </c>
      <c r="I101" s="95"/>
      <c r="J101" s="95"/>
      <c r="K101" s="92"/>
      <c r="L101" s="92"/>
      <c r="M101" s="95"/>
      <c r="R101" s="3"/>
      <c r="S101" s="3"/>
      <c r="T101" s="3"/>
      <c r="U101" s="2"/>
      <c r="V101" s="2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15.75" customHeight="1">
      <c r="A102" s="96"/>
      <c r="B102" s="97" t="s">
        <v>85</v>
      </c>
      <c r="C102" s="98"/>
      <c r="D102" s="99" t="s">
        <v>86</v>
      </c>
      <c r="E102" s="100"/>
      <c r="F102" s="100"/>
      <c r="G102" s="99" t="s">
        <v>87</v>
      </c>
      <c r="H102" s="98"/>
      <c r="I102" s="101"/>
      <c r="J102" s="101"/>
      <c r="K102" s="92"/>
      <c r="L102" s="92"/>
      <c r="M102" s="99" t="s">
        <v>88</v>
      </c>
      <c r="N102" s="98"/>
      <c r="O102" s="99" t="s">
        <v>87</v>
      </c>
      <c r="P102" s="98"/>
      <c r="Q102" s="101"/>
      <c r="R102" s="3"/>
      <c r="S102" s="3"/>
      <c r="T102" s="3"/>
      <c r="U102" s="2"/>
      <c r="V102" s="2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15.75" customHeight="1">
      <c r="A103" s="102"/>
      <c r="B103" s="103">
        <v>1000.0</v>
      </c>
      <c r="C103" s="98"/>
      <c r="D103" s="104">
        <v>21.0</v>
      </c>
      <c r="E103" s="100"/>
      <c r="F103" s="100"/>
      <c r="G103" s="105">
        <f>D103*B103</f>
        <v>21000</v>
      </c>
      <c r="H103" s="98"/>
      <c r="I103" s="106"/>
      <c r="J103" s="2"/>
      <c r="K103" s="92"/>
      <c r="L103" s="92"/>
      <c r="M103" s="134"/>
      <c r="N103" s="98"/>
      <c r="O103" s="107">
        <v>1650.0</v>
      </c>
      <c r="P103" s="98"/>
      <c r="Q103" s="135"/>
      <c r="R103" s="3"/>
      <c r="S103" s="3"/>
      <c r="T103" s="3"/>
      <c r="U103" s="2"/>
      <c r="V103" s="2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15.75" customHeight="1">
      <c r="A104" s="102"/>
      <c r="B104" s="103">
        <v>500.0</v>
      </c>
      <c r="C104" s="98"/>
      <c r="D104" s="104">
        <v>11.0</v>
      </c>
      <c r="E104" s="100"/>
      <c r="F104" s="100"/>
      <c r="G104" s="105">
        <f>B104*D104</f>
        <v>5500</v>
      </c>
      <c r="H104" s="98"/>
      <c r="I104" s="106"/>
      <c r="J104" s="2"/>
      <c r="K104" s="92"/>
      <c r="L104" s="92"/>
      <c r="M104" s="134"/>
      <c r="N104" s="98"/>
      <c r="O104" s="107">
        <v>1650.0</v>
      </c>
      <c r="P104" s="98"/>
      <c r="Q104" s="135"/>
      <c r="R104" s="3"/>
      <c r="S104" s="3"/>
      <c r="T104" s="3"/>
      <c r="U104" s="2"/>
      <c r="V104" s="2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A105" s="102"/>
      <c r="B105" s="103">
        <v>200.0</v>
      </c>
      <c r="C105" s="98"/>
      <c r="D105" s="108"/>
      <c r="E105" s="100"/>
      <c r="F105" s="100"/>
      <c r="G105" s="105">
        <f>D105*B105</f>
        <v>0</v>
      </c>
      <c r="H105" s="98"/>
      <c r="I105" s="106"/>
      <c r="J105" s="2"/>
      <c r="K105" s="92"/>
      <c r="L105" s="92"/>
      <c r="M105" s="134"/>
      <c r="N105" s="98"/>
      <c r="O105" s="107">
        <v>250.0</v>
      </c>
      <c r="P105" s="98"/>
      <c r="Q105" s="135"/>
      <c r="R105" s="3"/>
      <c r="S105" s="3"/>
      <c r="T105" s="3"/>
      <c r="U105" s="2"/>
      <c r="V105" s="2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102"/>
      <c r="B106" s="103">
        <v>100.0</v>
      </c>
      <c r="C106" s="98"/>
      <c r="D106" s="104">
        <v>23.0</v>
      </c>
      <c r="E106" s="100"/>
      <c r="F106" s="100"/>
      <c r="G106" s="105">
        <f>B106*D106</f>
        <v>2300</v>
      </c>
      <c r="H106" s="98"/>
      <c r="I106" s="106"/>
      <c r="J106" s="2"/>
      <c r="K106" s="92"/>
      <c r="L106" s="92"/>
      <c r="M106" s="134"/>
      <c r="N106" s="98"/>
      <c r="O106" s="107">
        <v>250.0</v>
      </c>
      <c r="P106" s="98"/>
      <c r="Q106" s="135"/>
      <c r="R106" s="3"/>
      <c r="S106" s="3"/>
      <c r="T106" s="3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102"/>
      <c r="B107" s="103">
        <v>50.0</v>
      </c>
      <c r="C107" s="98"/>
      <c r="D107" s="104">
        <v>2.0</v>
      </c>
      <c r="E107" s="100"/>
      <c r="F107" s="100"/>
      <c r="G107" s="105">
        <f>D107*B107</f>
        <v>100</v>
      </c>
      <c r="H107" s="98"/>
      <c r="I107" s="106"/>
      <c r="J107" s="2"/>
      <c r="K107" s="92"/>
      <c r="L107" s="92"/>
      <c r="M107" s="134"/>
      <c r="N107" s="98"/>
      <c r="O107" s="107">
        <v>715.0</v>
      </c>
      <c r="P107" s="98"/>
      <c r="Q107" s="135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102"/>
      <c r="B108" s="103">
        <v>20.0</v>
      </c>
      <c r="C108" s="98"/>
      <c r="D108" s="104">
        <v>1.0</v>
      </c>
      <c r="E108" s="100"/>
      <c r="F108" s="100"/>
      <c r="G108" s="105">
        <f>B108*D108</f>
        <v>20</v>
      </c>
      <c r="H108" s="98"/>
      <c r="I108" s="106"/>
      <c r="J108" s="2"/>
      <c r="K108" s="92"/>
      <c r="L108" s="92"/>
      <c r="M108" s="134"/>
      <c r="N108" s="98"/>
      <c r="O108" s="107">
        <v>800.0</v>
      </c>
      <c r="P108" s="98"/>
      <c r="Q108" s="13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96"/>
      <c r="B109" s="97" t="s">
        <v>89</v>
      </c>
      <c r="C109" s="98"/>
      <c r="D109" s="99" t="s">
        <v>86</v>
      </c>
      <c r="E109" s="100"/>
      <c r="F109" s="100"/>
      <c r="G109" s="99" t="s">
        <v>87</v>
      </c>
      <c r="H109" s="98"/>
      <c r="I109" s="109"/>
      <c r="J109" s="92"/>
      <c r="K109" s="92"/>
      <c r="L109" s="92"/>
      <c r="M109" s="134"/>
      <c r="N109" s="98"/>
      <c r="O109" s="107">
        <v>1550.0</v>
      </c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20.0</v>
      </c>
      <c r="C110" s="98"/>
      <c r="D110" s="104">
        <v>10.0</v>
      </c>
      <c r="E110" s="100"/>
      <c r="F110" s="100"/>
      <c r="G110" s="105">
        <f>D110*B110</f>
        <v>200</v>
      </c>
      <c r="H110" s="98"/>
      <c r="I110" s="106"/>
      <c r="J110" s="2"/>
      <c r="K110" s="92"/>
      <c r="L110" s="92"/>
      <c r="M110" s="134"/>
      <c r="N110" s="98"/>
      <c r="O110" s="107">
        <v>1700.0</v>
      </c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/>
      <c r="C111" s="98"/>
      <c r="D111" s="104"/>
      <c r="E111" s="100"/>
      <c r="F111" s="100"/>
      <c r="G111" s="105"/>
      <c r="H111" s="98"/>
      <c r="I111" s="106"/>
      <c r="J111" s="2"/>
      <c r="K111" s="92"/>
      <c r="L111" s="92"/>
      <c r="M111" s="103"/>
      <c r="N111" s="98"/>
      <c r="O111" s="107">
        <v>430.0</v>
      </c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/>
      <c r="C112" s="98"/>
      <c r="D112" s="104"/>
      <c r="E112" s="100"/>
      <c r="F112" s="100"/>
      <c r="G112" s="105"/>
      <c r="H112" s="98"/>
      <c r="I112" s="106"/>
      <c r="J112" s="2"/>
      <c r="K112" s="92"/>
      <c r="L112" s="92"/>
      <c r="M112" s="103"/>
      <c r="N112" s="98"/>
      <c r="O112" s="107">
        <v>500.0</v>
      </c>
      <c r="P112" s="98"/>
      <c r="Q112" s="135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102"/>
      <c r="B113" s="103"/>
      <c r="C113" s="98"/>
      <c r="D113" s="104"/>
      <c r="E113" s="100"/>
      <c r="F113" s="100"/>
      <c r="G113" s="105"/>
      <c r="H113" s="98"/>
      <c r="I113" s="106"/>
      <c r="J113" s="2"/>
      <c r="K113" s="92"/>
      <c r="L113" s="92"/>
      <c r="M113" s="103"/>
      <c r="N113" s="98"/>
      <c r="O113" s="107">
        <v>1500.0</v>
      </c>
      <c r="P113" s="98"/>
      <c r="Q113" s="135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102"/>
      <c r="B114" s="103"/>
      <c r="C114" s="98"/>
      <c r="D114" s="104"/>
      <c r="E114" s="100"/>
      <c r="F114" s="100"/>
      <c r="G114" s="105"/>
      <c r="H114" s="98"/>
      <c r="I114" s="106"/>
      <c r="J114" s="2"/>
      <c r="K114" s="92"/>
      <c r="L114" s="92"/>
      <c r="M114" s="103"/>
      <c r="N114" s="98"/>
      <c r="O114" s="107">
        <v>430.0</v>
      </c>
      <c r="P114" s="98"/>
      <c r="Q114" s="135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102"/>
      <c r="B115" s="103"/>
      <c r="C115" s="98"/>
      <c r="D115" s="104"/>
      <c r="E115" s="100"/>
      <c r="F115" s="100"/>
      <c r="G115" s="105"/>
      <c r="H115" s="98"/>
      <c r="I115" s="106"/>
      <c r="J115" s="2"/>
      <c r="K115" s="92"/>
      <c r="L115" s="92"/>
      <c r="M115" s="103"/>
      <c r="N115" s="98"/>
      <c r="O115" s="107">
        <v>180.0</v>
      </c>
      <c r="P115" s="98"/>
      <c r="Q115" s="135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102"/>
      <c r="B116" s="103"/>
      <c r="C116" s="98"/>
      <c r="D116" s="104"/>
      <c r="E116" s="100"/>
      <c r="F116" s="100"/>
      <c r="G116" s="105"/>
      <c r="H116" s="98"/>
      <c r="I116" s="106"/>
      <c r="J116" s="2"/>
      <c r="K116" s="92"/>
      <c r="L116" s="92"/>
      <c r="M116" s="103"/>
      <c r="N116" s="98"/>
      <c r="O116" s="107">
        <v>1650.0</v>
      </c>
      <c r="P116" s="98"/>
      <c r="Q116" s="135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102"/>
      <c r="B117" s="103"/>
      <c r="C117" s="98"/>
      <c r="D117" s="104"/>
      <c r="E117" s="100"/>
      <c r="F117" s="100"/>
      <c r="G117" s="105"/>
      <c r="H117" s="98"/>
      <c r="I117" s="106"/>
      <c r="J117" s="2"/>
      <c r="K117" s="92"/>
      <c r="L117" s="92"/>
      <c r="M117" s="103"/>
      <c r="N117" s="98"/>
      <c r="O117" s="107">
        <v>250.0</v>
      </c>
      <c r="P117" s="98"/>
      <c r="Q117" s="135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102"/>
      <c r="B118" s="103"/>
      <c r="C118" s="98"/>
      <c r="D118" s="104"/>
      <c r="E118" s="100"/>
      <c r="F118" s="100"/>
      <c r="G118" s="105"/>
      <c r="H118" s="98"/>
      <c r="I118" s="106"/>
      <c r="J118" s="2"/>
      <c r="K118" s="92"/>
      <c r="L118" s="92"/>
      <c r="M118" s="103"/>
      <c r="N118" s="98"/>
      <c r="O118" s="107">
        <v>430.0</v>
      </c>
      <c r="P118" s="98"/>
      <c r="Q118" s="135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3"/>
      <c r="C119" s="98"/>
      <c r="D119" s="104"/>
      <c r="E119" s="100"/>
      <c r="F119" s="100"/>
      <c r="G119" s="105"/>
      <c r="H119" s="98"/>
      <c r="I119" s="106"/>
      <c r="J119" s="2"/>
      <c r="K119" s="92"/>
      <c r="L119" s="92"/>
      <c r="M119" s="103"/>
      <c r="N119" s="98"/>
      <c r="O119" s="107">
        <v>450.0</v>
      </c>
      <c r="P119" s="98"/>
      <c r="Q119" s="135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3"/>
      <c r="C120" s="98"/>
      <c r="D120" s="104"/>
      <c r="E120" s="100"/>
      <c r="F120" s="100"/>
      <c r="G120" s="105"/>
      <c r="H120" s="98"/>
      <c r="I120" s="106"/>
      <c r="J120" s="2"/>
      <c r="K120" s="92"/>
      <c r="L120" s="92"/>
      <c r="M120" s="103"/>
      <c r="N120" s="98"/>
      <c r="O120" s="107">
        <v>450.0</v>
      </c>
      <c r="P120" s="98"/>
      <c r="Q120" s="135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3"/>
      <c r="C121" s="98"/>
      <c r="D121" s="104"/>
      <c r="E121" s="100"/>
      <c r="F121" s="100"/>
      <c r="G121" s="105"/>
      <c r="H121" s="98"/>
      <c r="I121" s="106"/>
      <c r="J121" s="2"/>
      <c r="K121" s="92"/>
      <c r="L121" s="92"/>
      <c r="M121" s="103"/>
      <c r="N121" s="98"/>
      <c r="O121" s="107">
        <v>150.0</v>
      </c>
      <c r="P121" s="98"/>
      <c r="Q121" s="135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3"/>
      <c r="C122" s="98"/>
      <c r="D122" s="104"/>
      <c r="E122" s="100"/>
      <c r="F122" s="100"/>
      <c r="G122" s="105"/>
      <c r="H122" s="98"/>
      <c r="I122" s="106"/>
      <c r="J122" s="2"/>
      <c r="K122" s="92"/>
      <c r="L122" s="92"/>
      <c r="M122" s="103"/>
      <c r="N122" s="98"/>
      <c r="O122" s="107"/>
      <c r="P122" s="98"/>
      <c r="Q122" s="135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3"/>
      <c r="C123" s="98"/>
      <c r="D123" s="104"/>
      <c r="E123" s="100"/>
      <c r="F123" s="100"/>
      <c r="G123" s="105"/>
      <c r="H123" s="98"/>
      <c r="I123" s="106"/>
      <c r="J123" s="2"/>
      <c r="K123" s="92"/>
      <c r="L123" s="92"/>
      <c r="M123" s="103"/>
      <c r="N123" s="98"/>
      <c r="O123" s="107"/>
      <c r="P123" s="98"/>
      <c r="Q123" s="135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102"/>
      <c r="B124" s="103"/>
      <c r="C124" s="98"/>
      <c r="D124" s="104"/>
      <c r="E124" s="100"/>
      <c r="F124" s="100"/>
      <c r="G124" s="105"/>
      <c r="H124" s="98"/>
      <c r="I124" s="106"/>
      <c r="J124" s="2"/>
      <c r="K124" s="92"/>
      <c r="L124" s="92"/>
      <c r="M124" s="103"/>
      <c r="N124" s="98"/>
      <c r="O124" s="107"/>
      <c r="P124" s="98"/>
      <c r="Q124" s="135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102"/>
      <c r="B125" s="103"/>
      <c r="C125" s="98"/>
      <c r="D125" s="104"/>
      <c r="E125" s="100"/>
      <c r="F125" s="100"/>
      <c r="G125" s="105"/>
      <c r="H125" s="98"/>
      <c r="I125" s="106"/>
      <c r="J125" s="2"/>
      <c r="K125" s="92"/>
      <c r="L125" s="92"/>
      <c r="M125" s="103"/>
      <c r="N125" s="98"/>
      <c r="O125" s="107"/>
      <c r="P125" s="98"/>
      <c r="Q125" s="135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102"/>
      <c r="B126" s="103"/>
      <c r="C126" s="98"/>
      <c r="D126" s="104"/>
      <c r="E126" s="100"/>
      <c r="F126" s="100"/>
      <c r="G126" s="105"/>
      <c r="H126" s="98"/>
      <c r="I126" s="106"/>
      <c r="J126" s="2"/>
      <c r="K126" s="92"/>
      <c r="L126" s="92"/>
      <c r="M126" s="103"/>
      <c r="N126" s="98"/>
      <c r="O126" s="107"/>
      <c r="P126" s="98"/>
      <c r="Q126" s="135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102"/>
      <c r="B127" s="103"/>
      <c r="C127" s="98"/>
      <c r="D127" s="104"/>
      <c r="E127" s="100"/>
      <c r="F127" s="100"/>
      <c r="G127" s="105"/>
      <c r="H127" s="98"/>
      <c r="I127" s="106"/>
      <c r="J127" s="2"/>
      <c r="K127" s="92"/>
      <c r="L127" s="92"/>
      <c r="M127" s="103"/>
      <c r="N127" s="98"/>
      <c r="O127" s="107"/>
      <c r="P127" s="98"/>
      <c r="Q127" s="135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102"/>
      <c r="B128" s="103"/>
      <c r="C128" s="98"/>
      <c r="D128" s="104"/>
      <c r="E128" s="100"/>
      <c r="F128" s="100"/>
      <c r="G128" s="105"/>
      <c r="H128" s="98"/>
      <c r="I128" s="106"/>
      <c r="J128" s="2"/>
      <c r="K128" s="92"/>
      <c r="L128" s="92"/>
      <c r="M128" s="103"/>
      <c r="N128" s="98"/>
      <c r="O128" s="107"/>
      <c r="P128" s="98"/>
      <c r="Q128" s="135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102"/>
      <c r="B129" s="103"/>
      <c r="C129" s="98"/>
      <c r="D129" s="104"/>
      <c r="E129" s="100"/>
      <c r="F129" s="100"/>
      <c r="G129" s="105"/>
      <c r="H129" s="98"/>
      <c r="I129" s="106"/>
      <c r="J129" s="2"/>
      <c r="K129" s="92"/>
      <c r="L129" s="92"/>
      <c r="M129" s="103"/>
      <c r="N129" s="98"/>
      <c r="O129" s="107"/>
      <c r="P129" s="98"/>
      <c r="Q129" s="135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102"/>
      <c r="B130" s="103"/>
      <c r="C130" s="98"/>
      <c r="D130" s="104"/>
      <c r="E130" s="100"/>
      <c r="F130" s="100"/>
      <c r="G130" s="105"/>
      <c r="H130" s="98"/>
      <c r="I130" s="106"/>
      <c r="J130" s="2"/>
      <c r="K130" s="92"/>
      <c r="L130" s="92"/>
      <c r="M130" s="103"/>
      <c r="N130" s="98"/>
      <c r="O130" s="107"/>
      <c r="P130" s="98"/>
      <c r="Q130" s="135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102"/>
      <c r="B131" s="103"/>
      <c r="C131" s="98"/>
      <c r="D131" s="104"/>
      <c r="E131" s="100"/>
      <c r="F131" s="100"/>
      <c r="G131" s="105"/>
      <c r="H131" s="98"/>
      <c r="I131" s="106"/>
      <c r="J131" s="2"/>
      <c r="K131" s="92"/>
      <c r="L131" s="92"/>
      <c r="M131" s="103"/>
      <c r="N131" s="98"/>
      <c r="O131" s="107"/>
      <c r="P131" s="98"/>
      <c r="Q131" s="135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102"/>
      <c r="B132" s="103"/>
      <c r="C132" s="98"/>
      <c r="D132" s="104"/>
      <c r="E132" s="100"/>
      <c r="F132" s="100"/>
      <c r="G132" s="105"/>
      <c r="H132" s="98"/>
      <c r="I132" s="106"/>
      <c r="J132" s="2"/>
      <c r="K132" s="92"/>
      <c r="L132" s="92"/>
      <c r="M132" s="103"/>
      <c r="N132" s="98"/>
      <c r="O132" s="107"/>
      <c r="P132" s="98"/>
      <c r="Q132" s="135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102"/>
      <c r="B133" s="103"/>
      <c r="C133" s="98"/>
      <c r="D133" s="104"/>
      <c r="E133" s="100"/>
      <c r="F133" s="100"/>
      <c r="G133" s="105"/>
      <c r="H133" s="98"/>
      <c r="I133" s="106"/>
      <c r="J133" s="2"/>
      <c r="K133" s="92"/>
      <c r="L133" s="92"/>
      <c r="M133" s="103"/>
      <c r="N133" s="98"/>
      <c r="O133" s="107"/>
      <c r="P133" s="98"/>
      <c r="Q133" s="135"/>
      <c r="R133" s="3"/>
      <c r="S133" s="3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5.75" customHeight="1">
      <c r="A134" s="102"/>
      <c r="B134" s="103"/>
      <c r="C134" s="98"/>
      <c r="D134" s="104"/>
      <c r="E134" s="100"/>
      <c r="F134" s="100"/>
      <c r="G134" s="105"/>
      <c r="H134" s="98"/>
      <c r="I134" s="106"/>
      <c r="J134" s="2"/>
      <c r="K134" s="92"/>
      <c r="L134" s="92"/>
      <c r="M134" s="103"/>
      <c r="N134" s="98"/>
      <c r="O134" s="107"/>
      <c r="P134" s="98"/>
      <c r="Q134" s="135"/>
      <c r="R134" s="3"/>
      <c r="S134" s="3"/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15.75" customHeight="1">
      <c r="A135" s="102"/>
      <c r="B135" s="103"/>
      <c r="C135" s="98"/>
      <c r="D135" s="104"/>
      <c r="E135" s="100"/>
      <c r="F135" s="100"/>
      <c r="G135" s="105"/>
      <c r="H135" s="98"/>
      <c r="I135" s="106"/>
      <c r="J135" s="2"/>
      <c r="K135" s="92"/>
      <c r="L135" s="92"/>
      <c r="M135" s="103"/>
      <c r="N135" s="98"/>
      <c r="O135" s="107"/>
      <c r="P135" s="98"/>
      <c r="Q135" s="135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15.75" customHeight="1">
      <c r="A136" s="102"/>
      <c r="B136" s="103">
        <v>10.0</v>
      </c>
      <c r="C136" s="98"/>
      <c r="D136" s="104">
        <v>1.0</v>
      </c>
      <c r="E136" s="100"/>
      <c r="F136" s="100"/>
      <c r="G136" s="105">
        <f>B136*D136</f>
        <v>10</v>
      </c>
      <c r="H136" s="98"/>
      <c r="I136" s="106"/>
      <c r="J136" s="2"/>
      <c r="K136" s="92"/>
      <c r="L136" s="92"/>
      <c r="M136" s="103"/>
      <c r="N136" s="98"/>
      <c r="O136" s="107"/>
      <c r="P136" s="98"/>
      <c r="Q136" s="135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5.75" customHeight="1">
      <c r="A137" s="102"/>
      <c r="B137" s="103">
        <v>5.0</v>
      </c>
      <c r="C137" s="98"/>
      <c r="D137" s="104">
        <v>10.0</v>
      </c>
      <c r="E137" s="100"/>
      <c r="F137" s="100"/>
      <c r="G137" s="105">
        <f>D137*B137</f>
        <v>50</v>
      </c>
      <c r="H137" s="98"/>
      <c r="I137" s="106"/>
      <c r="J137" s="2"/>
      <c r="K137" s="92"/>
      <c r="L137" s="92"/>
      <c r="M137" s="103"/>
      <c r="N137" s="98"/>
      <c r="O137" s="107"/>
      <c r="P137" s="98"/>
      <c r="Q137" s="92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102"/>
      <c r="B138" s="103"/>
      <c r="C138" s="98"/>
      <c r="D138" s="104"/>
      <c r="E138" s="100"/>
      <c r="F138" s="100"/>
      <c r="G138" s="105"/>
      <c r="H138" s="98"/>
      <c r="I138" s="106"/>
      <c r="J138" s="2"/>
      <c r="K138" s="92"/>
      <c r="L138" s="92"/>
      <c r="M138" s="103"/>
      <c r="N138" s="98"/>
      <c r="O138" s="107"/>
      <c r="P138" s="98"/>
      <c r="Q138" s="92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102"/>
      <c r="B139" s="103"/>
      <c r="C139" s="98"/>
      <c r="D139" s="104"/>
      <c r="E139" s="100"/>
      <c r="F139" s="100"/>
      <c r="G139" s="105"/>
      <c r="H139" s="98"/>
      <c r="I139" s="106"/>
      <c r="J139" s="2"/>
      <c r="K139" s="92"/>
      <c r="L139" s="92"/>
      <c r="M139" s="103"/>
      <c r="N139" s="98"/>
      <c r="O139" s="107"/>
      <c r="P139" s="98"/>
      <c r="Q139" s="92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102"/>
      <c r="B140" s="103"/>
      <c r="C140" s="98"/>
      <c r="D140" s="104"/>
      <c r="E140" s="100"/>
      <c r="F140" s="100"/>
      <c r="G140" s="105"/>
      <c r="H140" s="98"/>
      <c r="I140" s="106"/>
      <c r="J140" s="2"/>
      <c r="K140" s="92"/>
      <c r="L140" s="92"/>
      <c r="M140" s="103"/>
      <c r="N140" s="98"/>
      <c r="O140" s="107"/>
      <c r="P140" s="98"/>
      <c r="Q140" s="92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02"/>
      <c r="B141" s="103"/>
      <c r="C141" s="98"/>
      <c r="D141" s="104"/>
      <c r="E141" s="100"/>
      <c r="F141" s="100"/>
      <c r="G141" s="105"/>
      <c r="H141" s="98"/>
      <c r="I141" s="106"/>
      <c r="J141" s="2"/>
      <c r="K141" s="92"/>
      <c r="L141" s="92"/>
      <c r="M141" s="103"/>
      <c r="N141" s="98"/>
      <c r="O141" s="107"/>
      <c r="P141" s="98"/>
      <c r="Q141" s="92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102"/>
      <c r="B142" s="103">
        <v>1.0</v>
      </c>
      <c r="C142" s="98"/>
      <c r="D142" s="104"/>
      <c r="E142" s="100"/>
      <c r="F142" s="100"/>
      <c r="G142" s="105">
        <f>B142*D142</f>
        <v>0</v>
      </c>
      <c r="H142" s="98"/>
      <c r="I142" s="106"/>
      <c r="J142" s="2"/>
      <c r="K142" s="92"/>
      <c r="L142" s="92"/>
      <c r="M142" s="103"/>
      <c r="N142" s="98"/>
      <c r="O142" s="107"/>
      <c r="P142" s="98"/>
      <c r="Q142" s="92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20.25" customHeight="1">
      <c r="A143" s="3"/>
      <c r="B143" s="110"/>
      <c r="C143" s="111"/>
      <c r="D143" s="111"/>
      <c r="E143" s="112" t="s">
        <v>90</v>
      </c>
      <c r="F143" s="98"/>
      <c r="G143" s="113">
        <f>SUM(G103:G142)</f>
        <v>29180</v>
      </c>
      <c r="H143" s="98"/>
      <c r="I143" s="111"/>
      <c r="J143" s="111"/>
      <c r="K143" s="92"/>
      <c r="L143" s="92"/>
      <c r="M143" s="111" t="s">
        <v>26</v>
      </c>
      <c r="O143" s="113">
        <f>SUM(O103:O142)</f>
        <v>14985</v>
      </c>
      <c r="P143" s="98"/>
      <c r="Q143" s="136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7.25" customHeight="1">
      <c r="A144" s="3"/>
      <c r="B144" s="110"/>
      <c r="C144" s="111"/>
      <c r="D144" s="111"/>
      <c r="E144" s="112" t="s">
        <v>91</v>
      </c>
      <c r="F144" s="98"/>
      <c r="G144" s="113">
        <f>O143</f>
        <v>14985</v>
      </c>
      <c r="H144" s="98"/>
      <c r="K144" s="92"/>
      <c r="L144" s="92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20.25" customHeight="1">
      <c r="A145" s="3"/>
      <c r="B145" s="110"/>
      <c r="C145" s="111"/>
      <c r="D145" s="111"/>
      <c r="E145" s="112" t="s">
        <v>92</v>
      </c>
      <c r="F145" s="98"/>
      <c r="G145" s="114"/>
      <c r="H145" s="98"/>
      <c r="K145" s="92"/>
      <c r="L145" s="92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20.25" customHeight="1">
      <c r="A146" s="3"/>
      <c r="B146" s="110"/>
      <c r="C146" s="111"/>
      <c r="D146" s="111"/>
      <c r="E146" s="112" t="s">
        <v>93</v>
      </c>
      <c r="F146" s="98"/>
      <c r="G146" s="114"/>
      <c r="H146" s="98"/>
      <c r="K146" s="92"/>
      <c r="L146" s="92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20.25" customHeight="1">
      <c r="A147" s="102"/>
      <c r="B147" s="102"/>
      <c r="C147" s="111"/>
      <c r="D147" s="111"/>
      <c r="E147" s="112" t="s">
        <v>94</v>
      </c>
      <c r="F147" s="98"/>
      <c r="G147" s="114"/>
      <c r="H147" s="98"/>
      <c r="K147" s="92"/>
      <c r="L147" s="92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20.25" customHeight="1">
      <c r="A148" s="102"/>
      <c r="B148" s="102"/>
      <c r="C148" s="111"/>
      <c r="D148" s="111"/>
      <c r="E148" s="112" t="s">
        <v>95</v>
      </c>
      <c r="F148" s="98"/>
      <c r="G148" s="113">
        <v>0.0</v>
      </c>
      <c r="H148" s="98"/>
      <c r="I148" s="3"/>
      <c r="J148" s="3"/>
      <c r="K148" s="92"/>
      <c r="L148" s="92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8.75" customHeight="1">
      <c r="A149" s="102"/>
      <c r="B149" s="102"/>
      <c r="C149" s="111"/>
      <c r="D149" s="111"/>
      <c r="E149" s="112" t="s">
        <v>26</v>
      </c>
      <c r="F149" s="98"/>
      <c r="G149" s="113">
        <f>SUM(G143:G148)</f>
        <v>44165</v>
      </c>
      <c r="H149" s="98"/>
      <c r="I149" s="3"/>
      <c r="J149" s="3"/>
      <c r="K149" s="92"/>
      <c r="L149" s="92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102"/>
      <c r="B150" s="102"/>
      <c r="C150" s="102"/>
      <c r="D150" s="102"/>
      <c r="E150" s="102"/>
      <c r="F150" s="102"/>
      <c r="G150" s="102"/>
      <c r="H150" s="10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102"/>
      <c r="B151" s="102"/>
      <c r="C151" s="102"/>
      <c r="D151" s="102"/>
      <c r="E151" s="102"/>
      <c r="F151" s="102"/>
      <c r="G151" s="102"/>
      <c r="H151" s="10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102"/>
      <c r="B152" s="102"/>
      <c r="C152" s="102"/>
      <c r="D152" s="102"/>
      <c r="E152" s="102"/>
      <c r="F152" s="102"/>
      <c r="G152" s="102"/>
      <c r="H152" s="10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102"/>
      <c r="B153" s="102"/>
      <c r="C153" s="102"/>
      <c r="D153" s="102"/>
      <c r="E153" s="102"/>
      <c r="F153" s="102"/>
      <c r="G153" s="102"/>
      <c r="H153" s="10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19">
        <f t="shared" ref="S162:S165" si="47">E173*H173</f>
        <v>0</v>
      </c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19">
        <f t="shared" si="47"/>
        <v>0</v>
      </c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19">
        <f t="shared" si="47"/>
        <v>0</v>
      </c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19">
        <f t="shared" si="47"/>
        <v>0</v>
      </c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5.75" customHeight="1">
      <c r="A344" s="3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"/>
      <c r="V344" s="2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5.75" customHeight="1">
      <c r="A345" s="3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"/>
      <c r="V345" s="2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5.75" customHeight="1">
      <c r="A346" s="3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"/>
      <c r="V346" s="2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5.75" customHeight="1">
      <c r="A347" s="3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"/>
      <c r="V347" s="2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5.75" customHeight="1">
      <c r="A348" s="3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"/>
      <c r="V348" s="2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15.75" customHeight="1">
      <c r="A349" s="3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"/>
      <c r="V349" s="2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15.75" customHeight="1">
      <c r="A350" s="3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"/>
      <c r="V350" s="2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15.75" customHeight="1">
      <c r="A351" s="3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"/>
      <c r="V351" s="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15.75" customHeight="1">
      <c r="A352" s="3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"/>
      <c r="V352" s="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15.75" customHeight="1">
      <c r="A353" s="3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"/>
      <c r="V353" s="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15.75" customHeight="1">
      <c r="A354" s="3"/>
      <c r="B354" s="2"/>
      <c r="C354" s="2"/>
      <c r="D354" s="2"/>
      <c r="E354" s="2"/>
      <c r="F354" s="2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2"/>
      <c r="V354" s="2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15.75" customHeight="1">
      <c r="A355" s="3"/>
      <c r="B355" s="2"/>
      <c r="C355" s="2"/>
      <c r="D355" s="2"/>
      <c r="E355" s="2"/>
      <c r="F355" s="2"/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2"/>
      <c r="V355" s="2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15.75" customHeight="1">
      <c r="A356" s="3"/>
      <c r="B356" s="2"/>
      <c r="C356" s="2"/>
      <c r="D356" s="2"/>
      <c r="E356" s="2"/>
      <c r="F356" s="2"/>
      <c r="G356" s="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2"/>
      <c r="V356" s="2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15.75" customHeight="1">
      <c r="A357" s="3"/>
      <c r="B357" s="2"/>
      <c r="C357" s="2"/>
      <c r="D357" s="2"/>
      <c r="E357" s="2"/>
      <c r="F357" s="2"/>
      <c r="G357" s="2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2"/>
      <c r="V357" s="2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ht="15.75" customHeight="1">
      <c r="A358" s="3"/>
      <c r="B358" s="2"/>
      <c r="C358" s="2"/>
      <c r="D358" s="2"/>
      <c r="E358" s="2"/>
      <c r="F358" s="2"/>
      <c r="G358" s="2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2"/>
      <c r="V358" s="2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ht="15.75" customHeight="1">
      <c r="A359" s="3"/>
      <c r="B359" s="2"/>
      <c r="C359" s="2"/>
      <c r="D359" s="2"/>
      <c r="E359" s="2"/>
      <c r="F359" s="2"/>
      <c r="G359" s="2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2"/>
      <c r="V359" s="2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ht="15.75" customHeight="1">
      <c r="A360" s="3"/>
      <c r="B360" s="2"/>
      <c r="C360" s="2"/>
      <c r="D360" s="2"/>
      <c r="E360" s="2"/>
      <c r="F360" s="2"/>
      <c r="G360" s="2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2"/>
      <c r="V360" s="2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ht="15.75" customHeight="1">
      <c r="A361" s="3"/>
      <c r="B361" s="2"/>
      <c r="C361" s="2"/>
      <c r="D361" s="2"/>
      <c r="E361" s="2"/>
      <c r="F361" s="2"/>
      <c r="G361" s="2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2"/>
      <c r="V361" s="2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ht="15.75" customHeight="1">
      <c r="A362" s="3"/>
      <c r="B362" s="2"/>
      <c r="C362" s="2"/>
      <c r="D362" s="2"/>
      <c r="E362" s="2"/>
      <c r="F362" s="2"/>
      <c r="G362" s="2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2"/>
      <c r="V362" s="2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ht="15.75" customHeight="1">
      <c r="A363" s="3"/>
      <c r="B363" s="2"/>
      <c r="C363" s="2"/>
      <c r="D363" s="2"/>
      <c r="E363" s="2"/>
      <c r="F363" s="2"/>
      <c r="G363" s="2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2"/>
      <c r="V363" s="2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ht="15.75" customHeight="1">
      <c r="A364" s="3"/>
      <c r="B364" s="2"/>
      <c r="C364" s="2"/>
      <c r="D364" s="2"/>
      <c r="E364" s="2"/>
      <c r="F364" s="2"/>
      <c r="G364" s="2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2"/>
      <c r="V364" s="2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ht="15.75" customHeight="1">
      <c r="A365" s="3"/>
      <c r="B365" s="2"/>
      <c r="C365" s="2"/>
      <c r="D365" s="2"/>
      <c r="E365" s="2"/>
      <c r="F365" s="2"/>
      <c r="G365" s="2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2"/>
      <c r="V365" s="2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  <row r="1020" ht="15.75" customHeight="1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</row>
    <row r="1021" ht="15.75" customHeight="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</row>
    <row r="1022" ht="15.75" customHeight="1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</row>
    <row r="1023" ht="15.75" customHeight="1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</row>
    <row r="1024" ht="15.75" customHeight="1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</row>
    <row r="1025" ht="15.75" customHeight="1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</row>
    <row r="1026" ht="15.75" customHeight="1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</row>
    <row r="1027" ht="15.75" customHeight="1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</row>
    <row r="1028" ht="15.75" customHeight="1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</row>
    <row r="1029" ht="15.75" customHeight="1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</row>
    <row r="1030" ht="15.75" customHeight="1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</row>
    <row r="1031" ht="15.75" customHeight="1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</row>
    <row r="1032" ht="15.75" customHeight="1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</row>
    <row r="1033" ht="15.75" customHeight="1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</row>
    <row r="1034" ht="15.75" customHeight="1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</row>
    <row r="1035" ht="15.75" customHeight="1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</row>
    <row r="1036" ht="15.75" customHeight="1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</row>
    <row r="1037" ht="15.75" customHeight="1">
      <c r="A1037" s="115"/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</row>
    <row r="1038" ht="15.75" customHeight="1">
      <c r="A1038" s="115"/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</row>
    <row r="1039" ht="15.75" customHeight="1">
      <c r="A1039" s="115"/>
      <c r="B1039" s="115"/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</row>
    <row r="1040" ht="15.75" customHeight="1">
      <c r="A1040" s="115"/>
      <c r="B1040" s="115"/>
      <c r="C1040" s="115"/>
      <c r="D1040" s="115"/>
      <c r="E1040" s="115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</row>
    <row r="1041" ht="15.75" customHeight="1">
      <c r="A1041" s="115"/>
      <c r="B1041" s="115"/>
      <c r="C1041" s="115"/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</row>
    <row r="1042" ht="15.75" customHeight="1">
      <c r="A1042" s="115"/>
      <c r="B1042" s="115"/>
      <c r="C1042" s="115"/>
      <c r="D1042" s="115"/>
      <c r="E1042" s="115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</row>
    <row r="1043" ht="15.75" customHeight="1">
      <c r="A1043" s="115"/>
      <c r="B1043" s="115"/>
      <c r="C1043" s="115"/>
      <c r="D1043" s="115"/>
      <c r="E1043" s="115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</row>
    <row r="1044" ht="15.75" customHeight="1">
      <c r="A1044" s="115"/>
      <c r="B1044" s="115"/>
      <c r="C1044" s="115"/>
      <c r="D1044" s="115"/>
      <c r="E1044" s="115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</row>
    <row r="1045" ht="15.75" customHeight="1">
      <c r="A1045" s="115"/>
      <c r="B1045" s="115"/>
      <c r="C1045" s="115"/>
      <c r="D1045" s="115"/>
      <c r="E1045" s="115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</row>
    <row r="1046" ht="15.75" customHeight="1">
      <c r="A1046" s="115"/>
      <c r="B1046" s="115"/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</row>
    <row r="1047" ht="15.75" customHeight="1">
      <c r="A1047" s="115"/>
      <c r="B1047" s="115"/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</row>
    <row r="1048" ht="15.75" customHeight="1">
      <c r="A1048" s="115"/>
      <c r="B1048" s="115"/>
      <c r="C1048" s="115"/>
      <c r="D1048" s="115"/>
      <c r="E1048" s="115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</row>
  </sheetData>
  <mergeCells count="226">
    <mergeCell ref="D133:F133"/>
    <mergeCell ref="G133:H133"/>
    <mergeCell ref="B131:C131"/>
    <mergeCell ref="D131:F131"/>
    <mergeCell ref="G131:H131"/>
    <mergeCell ref="B132:C132"/>
    <mergeCell ref="D132:F132"/>
    <mergeCell ref="G132:H132"/>
    <mergeCell ref="B133:C133"/>
    <mergeCell ref="D136:F136"/>
    <mergeCell ref="G136:H136"/>
    <mergeCell ref="B134:C134"/>
    <mergeCell ref="D134:F134"/>
    <mergeCell ref="G134:H134"/>
    <mergeCell ref="B135:C135"/>
    <mergeCell ref="D135:F135"/>
    <mergeCell ref="G135:H135"/>
    <mergeCell ref="B136:C136"/>
    <mergeCell ref="D139:F139"/>
    <mergeCell ref="G139:H139"/>
    <mergeCell ref="B137:C137"/>
    <mergeCell ref="D137:F137"/>
    <mergeCell ref="G137:H137"/>
    <mergeCell ref="B138:C138"/>
    <mergeCell ref="D138:F138"/>
    <mergeCell ref="G138:H138"/>
    <mergeCell ref="B139:C139"/>
    <mergeCell ref="D142:F142"/>
    <mergeCell ref="G142:H142"/>
    <mergeCell ref="E143:F143"/>
    <mergeCell ref="G143:H143"/>
    <mergeCell ref="E144:F144"/>
    <mergeCell ref="G144:H144"/>
    <mergeCell ref="G145:H145"/>
    <mergeCell ref="E149:F149"/>
    <mergeCell ref="G149:H149"/>
    <mergeCell ref="E145:F145"/>
    <mergeCell ref="E146:F146"/>
    <mergeCell ref="G146:H146"/>
    <mergeCell ref="E147:F147"/>
    <mergeCell ref="G147:H147"/>
    <mergeCell ref="E148:F148"/>
    <mergeCell ref="G148:H148"/>
    <mergeCell ref="D118:F118"/>
    <mergeCell ref="G118:H118"/>
    <mergeCell ref="B116:C116"/>
    <mergeCell ref="D116:F116"/>
    <mergeCell ref="G116:H116"/>
    <mergeCell ref="B117:C117"/>
    <mergeCell ref="D117:F117"/>
    <mergeCell ref="G117:H117"/>
    <mergeCell ref="B118:C118"/>
    <mergeCell ref="D121:F121"/>
    <mergeCell ref="G121:H121"/>
    <mergeCell ref="B119:C119"/>
    <mergeCell ref="D119:F119"/>
    <mergeCell ref="G119:H119"/>
    <mergeCell ref="B120:C120"/>
    <mergeCell ref="D120:F120"/>
    <mergeCell ref="G120:H120"/>
    <mergeCell ref="B121:C121"/>
    <mergeCell ref="D124:F124"/>
    <mergeCell ref="G124:H124"/>
    <mergeCell ref="B122:C122"/>
    <mergeCell ref="D122:F122"/>
    <mergeCell ref="G122:H122"/>
    <mergeCell ref="B123:C123"/>
    <mergeCell ref="D123:F123"/>
    <mergeCell ref="G123:H123"/>
    <mergeCell ref="B124:C124"/>
    <mergeCell ref="B140:C140"/>
    <mergeCell ref="D140:F140"/>
    <mergeCell ref="G140:H140"/>
    <mergeCell ref="B141:C141"/>
    <mergeCell ref="D141:F141"/>
    <mergeCell ref="G141:H141"/>
    <mergeCell ref="B142:C142"/>
    <mergeCell ref="M108:N108"/>
    <mergeCell ref="M109:N109"/>
    <mergeCell ref="M105:N105"/>
    <mergeCell ref="O105:P105"/>
    <mergeCell ref="M106:N106"/>
    <mergeCell ref="O106:P106"/>
    <mergeCell ref="M107:N107"/>
    <mergeCell ref="O107:P107"/>
    <mergeCell ref="O108:P108"/>
    <mergeCell ref="O109:P109"/>
    <mergeCell ref="C100:D100"/>
    <mergeCell ref="E100:F100"/>
    <mergeCell ref="N100:O100"/>
    <mergeCell ref="B101:H101"/>
    <mergeCell ref="B102:C102"/>
    <mergeCell ref="D102:F102"/>
    <mergeCell ref="G102:H102"/>
    <mergeCell ref="D105:F105"/>
    <mergeCell ref="G105:H105"/>
    <mergeCell ref="M101:Q101"/>
    <mergeCell ref="M102:N102"/>
    <mergeCell ref="O102:P102"/>
    <mergeCell ref="M103:N103"/>
    <mergeCell ref="O103:P103"/>
    <mergeCell ref="M104:N104"/>
    <mergeCell ref="O104:P104"/>
    <mergeCell ref="B103:C103"/>
    <mergeCell ref="D103:F103"/>
    <mergeCell ref="G103:H103"/>
    <mergeCell ref="B104:C104"/>
    <mergeCell ref="D104:F104"/>
    <mergeCell ref="G104:H104"/>
    <mergeCell ref="B105:C105"/>
    <mergeCell ref="D108:F108"/>
    <mergeCell ref="G108:H108"/>
    <mergeCell ref="B106:C106"/>
    <mergeCell ref="D106:F106"/>
    <mergeCell ref="G106:H106"/>
    <mergeCell ref="B107:C107"/>
    <mergeCell ref="D107:F107"/>
    <mergeCell ref="G107:H107"/>
    <mergeCell ref="B108:C108"/>
    <mergeCell ref="D112:F112"/>
    <mergeCell ref="G112:H112"/>
    <mergeCell ref="O123:P123"/>
    <mergeCell ref="O124:P124"/>
    <mergeCell ref="O116:P116"/>
    <mergeCell ref="O117:P117"/>
    <mergeCell ref="O118:P118"/>
    <mergeCell ref="O119:P119"/>
    <mergeCell ref="O120:P120"/>
    <mergeCell ref="O121:P121"/>
    <mergeCell ref="O122:P122"/>
    <mergeCell ref="D127:F127"/>
    <mergeCell ref="G127:H127"/>
    <mergeCell ref="B125:C125"/>
    <mergeCell ref="D125:F125"/>
    <mergeCell ref="G125:H125"/>
    <mergeCell ref="B126:C126"/>
    <mergeCell ref="D126:F126"/>
    <mergeCell ref="G126:H126"/>
    <mergeCell ref="B127:C127"/>
    <mergeCell ref="D130:F130"/>
    <mergeCell ref="G130:H130"/>
    <mergeCell ref="B128:C128"/>
    <mergeCell ref="D128:F128"/>
    <mergeCell ref="G128:H128"/>
    <mergeCell ref="B129:C129"/>
    <mergeCell ref="D129:F129"/>
    <mergeCell ref="G129:H129"/>
    <mergeCell ref="B130:C130"/>
    <mergeCell ref="M127:N127"/>
    <mergeCell ref="O127:P127"/>
    <mergeCell ref="M128:N128"/>
    <mergeCell ref="O128:P128"/>
    <mergeCell ref="M129:N129"/>
    <mergeCell ref="O129:P129"/>
    <mergeCell ref="O130:P130"/>
    <mergeCell ref="M137:N137"/>
    <mergeCell ref="M138:N138"/>
    <mergeCell ref="M139:N139"/>
    <mergeCell ref="M140:N140"/>
    <mergeCell ref="M141:N141"/>
    <mergeCell ref="M142:N142"/>
    <mergeCell ref="M143:N143"/>
    <mergeCell ref="M130:N130"/>
    <mergeCell ref="M131:N131"/>
    <mergeCell ref="M132:N132"/>
    <mergeCell ref="M133:N133"/>
    <mergeCell ref="M134:N134"/>
    <mergeCell ref="M135:N135"/>
    <mergeCell ref="M136:N136"/>
    <mergeCell ref="O138:P138"/>
    <mergeCell ref="O139:P139"/>
    <mergeCell ref="O140:P140"/>
    <mergeCell ref="O141:P141"/>
    <mergeCell ref="O142:P142"/>
    <mergeCell ref="O143:P143"/>
    <mergeCell ref="O131:P131"/>
    <mergeCell ref="O132:P132"/>
    <mergeCell ref="O133:P133"/>
    <mergeCell ref="O134:P134"/>
    <mergeCell ref="O135:P135"/>
    <mergeCell ref="O136:P136"/>
    <mergeCell ref="O137:P137"/>
    <mergeCell ref="B109:C109"/>
    <mergeCell ref="D109:F109"/>
    <mergeCell ref="G109:H109"/>
    <mergeCell ref="D110:F110"/>
    <mergeCell ref="G110:H110"/>
    <mergeCell ref="M110:N110"/>
    <mergeCell ref="O110:P110"/>
    <mergeCell ref="B110:C110"/>
    <mergeCell ref="B111:C111"/>
    <mergeCell ref="D111:F111"/>
    <mergeCell ref="G111:H111"/>
    <mergeCell ref="M111:N111"/>
    <mergeCell ref="O111:P111"/>
    <mergeCell ref="B112:C112"/>
    <mergeCell ref="D115:F115"/>
    <mergeCell ref="G115:H115"/>
    <mergeCell ref="B113:C113"/>
    <mergeCell ref="D113:F113"/>
    <mergeCell ref="G113:H113"/>
    <mergeCell ref="B114:C114"/>
    <mergeCell ref="D114:F114"/>
    <mergeCell ref="G114:H114"/>
    <mergeCell ref="B115:C115"/>
    <mergeCell ref="M112:N112"/>
    <mergeCell ref="O112:P112"/>
    <mergeCell ref="M113:N113"/>
    <mergeCell ref="O113:P113"/>
    <mergeCell ref="M114:N114"/>
    <mergeCell ref="O114:P114"/>
    <mergeCell ref="O115:P115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O125:P125"/>
    <mergeCell ref="M126:N126"/>
    <mergeCell ref="O126:P1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45426.0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26">
        <v>1.0</v>
      </c>
      <c r="D8" s="19">
        <f t="shared" si="1"/>
        <v>1450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1450</v>
      </c>
      <c r="L8" s="21">
        <f t="shared" si="5"/>
        <v>1</v>
      </c>
      <c r="M8" s="20">
        <v>840.0</v>
      </c>
      <c r="N8" s="19">
        <v>100.8</v>
      </c>
      <c r="O8" s="19">
        <v>84.0</v>
      </c>
      <c r="P8" s="19">
        <f t="shared" si="6"/>
        <v>610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>
        <v>1.0</v>
      </c>
      <c r="D9" s="19">
        <f t="shared" si="1"/>
        <v>480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480</v>
      </c>
      <c r="L9" s="21">
        <f t="shared" si="5"/>
        <v>1</v>
      </c>
      <c r="M9" s="20">
        <v>360.0</v>
      </c>
      <c r="N9" s="19">
        <v>43.2</v>
      </c>
      <c r="O9" s="19">
        <v>36.0</v>
      </c>
      <c r="P9" s="19">
        <f t="shared" si="6"/>
        <v>120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/>
      <c r="D10" s="19">
        <f t="shared" si="1"/>
        <v>0</v>
      </c>
      <c r="E10" s="20">
        <v>1400.0</v>
      </c>
      <c r="F10" s="19"/>
      <c r="G10" s="19">
        <f t="shared" si="2"/>
        <v>0</v>
      </c>
      <c r="H10" s="20">
        <v>1375.0</v>
      </c>
      <c r="I10" s="19"/>
      <c r="J10" s="19">
        <f t="shared" si="3"/>
        <v>0</v>
      </c>
      <c r="K10" s="19">
        <f t="shared" si="4"/>
        <v>0</v>
      </c>
      <c r="L10" s="21">
        <f t="shared" si="5"/>
        <v>0</v>
      </c>
      <c r="M10" s="20">
        <v>1125.0</v>
      </c>
      <c r="N10" s="19">
        <v>135.0</v>
      </c>
      <c r="O10" s="19">
        <v>112.5</v>
      </c>
      <c r="P10" s="19">
        <f t="shared" si="6"/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/>
      <c r="D12" s="19">
        <f t="shared" si="1"/>
        <v>0</v>
      </c>
      <c r="E12" s="20">
        <v>1400.0</v>
      </c>
      <c r="F12" s="19"/>
      <c r="G12" s="19">
        <f t="shared" si="2"/>
        <v>0</v>
      </c>
      <c r="H12" s="20">
        <v>1375.0</v>
      </c>
      <c r="I12" s="19"/>
      <c r="J12" s="19">
        <f t="shared" si="3"/>
        <v>0</v>
      </c>
      <c r="K12" s="19">
        <f t="shared" si="4"/>
        <v>0</v>
      </c>
      <c r="L12" s="21">
        <f t="shared" si="5"/>
        <v>0</v>
      </c>
      <c r="M12" s="20">
        <v>1125.0</v>
      </c>
      <c r="N12" s="19">
        <v>135.0</v>
      </c>
      <c r="O12" s="19">
        <v>112.5</v>
      </c>
      <c r="P12" s="19">
        <f t="shared" si="6"/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12.0</v>
      </c>
      <c r="D13" s="19">
        <f t="shared" si="1"/>
        <v>5400</v>
      </c>
      <c r="E13" s="20">
        <v>440.0</v>
      </c>
      <c r="F13" s="19"/>
      <c r="G13" s="19">
        <f t="shared" si="2"/>
        <v>0</v>
      </c>
      <c r="H13" s="20">
        <v>425.0</v>
      </c>
      <c r="I13" s="19"/>
      <c r="J13" s="19">
        <f t="shared" si="3"/>
        <v>0</v>
      </c>
      <c r="K13" s="19">
        <f t="shared" si="4"/>
        <v>5400</v>
      </c>
      <c r="L13" s="21">
        <f t="shared" si="5"/>
        <v>12</v>
      </c>
      <c r="M13" s="20">
        <v>360.0</v>
      </c>
      <c r="N13" s="19">
        <v>43.2</v>
      </c>
      <c r="O13" s="19">
        <v>36.0</v>
      </c>
      <c r="P13" s="19">
        <f t="shared" si="6"/>
        <v>1080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>
        <v>1.0</v>
      </c>
      <c r="D14" s="19">
        <f t="shared" si="1"/>
        <v>500</v>
      </c>
      <c r="E14" s="20">
        <v>480.0</v>
      </c>
      <c r="F14" s="19"/>
      <c r="G14" s="19">
        <f t="shared" si="2"/>
        <v>0</v>
      </c>
      <c r="H14" s="20">
        <v>450.0</v>
      </c>
      <c r="I14" s="19"/>
      <c r="J14" s="19">
        <f t="shared" si="3"/>
        <v>0</v>
      </c>
      <c r="K14" s="19">
        <f t="shared" si="4"/>
        <v>500</v>
      </c>
      <c r="L14" s="21">
        <f t="shared" si="5"/>
        <v>1</v>
      </c>
      <c r="M14" s="20">
        <v>360.0</v>
      </c>
      <c r="N14" s="19">
        <v>43.2</v>
      </c>
      <c r="O14" s="19">
        <v>36.0</v>
      </c>
      <c r="P14" s="19">
        <f t="shared" si="6"/>
        <v>140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/>
      <c r="D15" s="19">
        <f t="shared" si="1"/>
        <v>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0</v>
      </c>
      <c r="L15" s="21">
        <f t="shared" si="5"/>
        <v>0</v>
      </c>
      <c r="M15" s="20">
        <v>200.0</v>
      </c>
      <c r="N15" s="19">
        <v>24.0</v>
      </c>
      <c r="O15" s="19">
        <v>20.0</v>
      </c>
      <c r="P15" s="19">
        <f t="shared" si="6"/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>
        <v>1.0</v>
      </c>
      <c r="D16" s="19">
        <f t="shared" si="1"/>
        <v>1650</v>
      </c>
      <c r="E16" s="20">
        <v>1600.0</v>
      </c>
      <c r="F16" s="19"/>
      <c r="G16" s="19">
        <f t="shared" si="2"/>
        <v>0</v>
      </c>
      <c r="H16" s="20">
        <v>1500.0</v>
      </c>
      <c r="I16" s="19"/>
      <c r="J16" s="19">
        <f t="shared" si="3"/>
        <v>0</v>
      </c>
      <c r="K16" s="19">
        <f t="shared" si="4"/>
        <v>1650</v>
      </c>
      <c r="L16" s="21">
        <f t="shared" si="5"/>
        <v>1</v>
      </c>
      <c r="M16" s="20">
        <v>1125.0</v>
      </c>
      <c r="N16" s="19">
        <v>135.0</v>
      </c>
      <c r="O16" s="19">
        <v>112.5</v>
      </c>
      <c r="P16" s="32">
        <f t="shared" si="6"/>
        <v>525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9480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0</v>
      </c>
      <c r="K17" s="118">
        <f t="shared" si="4"/>
        <v>9480</v>
      </c>
      <c r="L17" s="119"/>
      <c r="M17" s="35" t="s">
        <v>26</v>
      </c>
      <c r="N17" s="33"/>
      <c r="O17" s="33"/>
      <c r="P17" s="33">
        <f>SUM(P5:P16)</f>
        <v>2475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8">
        <v>1.0</v>
      </c>
      <c r="D19" s="32">
        <f t="shared" ref="D19:D26" si="7">B19*C19</f>
        <v>375</v>
      </c>
      <c r="E19" s="20">
        <v>350.0</v>
      </c>
      <c r="F19" s="43"/>
      <c r="G19" s="19">
        <f t="shared" ref="G19:G26" si="8">E19*F19</f>
        <v>0</v>
      </c>
      <c r="H19" s="20">
        <v>325.0</v>
      </c>
      <c r="I19" s="32"/>
      <c r="J19" s="32">
        <f t="shared" ref="J19:J26" si="9">H19*I19</f>
        <v>0</v>
      </c>
      <c r="K19" s="19">
        <f t="shared" ref="K19:K27" si="10">D19+G19+J19</f>
        <v>375</v>
      </c>
      <c r="L19" s="21">
        <f t="shared" ref="L19:L26" si="11">C19+F19+I19</f>
        <v>1</v>
      </c>
      <c r="M19" s="20">
        <v>250.0</v>
      </c>
      <c r="N19" s="19">
        <v>30.0</v>
      </c>
      <c r="O19" s="19">
        <v>25.0</v>
      </c>
      <c r="P19" s="19">
        <f t="shared" ref="P19:P26" si="12">((B19-M19)*C19)+((E19-M19)*F19)+((H19-M19)*I19)</f>
        <v>125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>
        <v>1.0</v>
      </c>
      <c r="D20" s="19">
        <f t="shared" si="7"/>
        <v>1900</v>
      </c>
      <c r="E20" s="20">
        <v>1700.0</v>
      </c>
      <c r="F20" s="26"/>
      <c r="G20" s="19">
        <f t="shared" si="8"/>
        <v>0</v>
      </c>
      <c r="H20" s="20">
        <v>1500.0</v>
      </c>
      <c r="I20" s="117">
        <v>1.0</v>
      </c>
      <c r="J20" s="19">
        <f t="shared" si="9"/>
        <v>1500</v>
      </c>
      <c r="K20" s="19">
        <f t="shared" si="10"/>
        <v>3400</v>
      </c>
      <c r="L20" s="21">
        <f t="shared" si="11"/>
        <v>2</v>
      </c>
      <c r="M20" s="20">
        <v>1200.0</v>
      </c>
      <c r="N20" s="19">
        <v>144.0</v>
      </c>
      <c r="O20" s="19">
        <v>120.0</v>
      </c>
      <c r="P20" s="19">
        <f t="shared" si="12"/>
        <v>1000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22" t="s">
        <v>30</v>
      </c>
      <c r="B21" s="17">
        <v>860.0</v>
      </c>
      <c r="C21" s="26"/>
      <c r="D21" s="19">
        <f t="shared" si="7"/>
        <v>0</v>
      </c>
      <c r="E21" s="20">
        <v>800.0</v>
      </c>
      <c r="F21" s="26"/>
      <c r="G21" s="19">
        <f t="shared" si="8"/>
        <v>0</v>
      </c>
      <c r="H21" s="20">
        <v>750.0</v>
      </c>
      <c r="I21" s="19"/>
      <c r="J21" s="19">
        <f t="shared" si="9"/>
        <v>0</v>
      </c>
      <c r="K21" s="19">
        <f t="shared" si="10"/>
        <v>0</v>
      </c>
      <c r="L21" s="21">
        <f t="shared" si="11"/>
        <v>0</v>
      </c>
      <c r="M21" s="20">
        <v>600.0</v>
      </c>
      <c r="N21" s="19">
        <v>72.0</v>
      </c>
      <c r="O21" s="19">
        <v>60.0</v>
      </c>
      <c r="P21" s="19">
        <f t="shared" si="12"/>
        <v>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31</v>
      </c>
      <c r="B22" s="17">
        <v>2800.0</v>
      </c>
      <c r="C22" s="18"/>
      <c r="D22" s="19">
        <f t="shared" si="7"/>
        <v>0</v>
      </c>
      <c r="E22" s="20"/>
      <c r="F22" s="18"/>
      <c r="G22" s="19">
        <f t="shared" si="8"/>
        <v>0</v>
      </c>
      <c r="H22" s="20"/>
      <c r="I22" s="19"/>
      <c r="J22" s="19">
        <f t="shared" si="9"/>
        <v>0</v>
      </c>
      <c r="K22" s="19">
        <f t="shared" si="10"/>
        <v>0</v>
      </c>
      <c r="L22" s="21">
        <f t="shared" si="11"/>
        <v>0</v>
      </c>
      <c r="M22" s="20">
        <v>800.0</v>
      </c>
      <c r="N22" s="19">
        <v>96.0</v>
      </c>
      <c r="O22" s="19">
        <v>80.0</v>
      </c>
      <c r="P22" s="19">
        <f t="shared" si="12"/>
        <v>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32</v>
      </c>
      <c r="B23" s="17">
        <v>2000.0</v>
      </c>
      <c r="C23" s="18"/>
      <c r="D23" s="19">
        <f t="shared" si="7"/>
        <v>0</v>
      </c>
      <c r="E23" s="20">
        <v>1800.0</v>
      </c>
      <c r="F23" s="18"/>
      <c r="G23" s="19">
        <f t="shared" si="8"/>
        <v>0</v>
      </c>
      <c r="H23" s="20">
        <v>1500.0</v>
      </c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/>
      <c r="O23" s="19"/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33</v>
      </c>
      <c r="B24" s="17">
        <v>1500.0</v>
      </c>
      <c r="C24" s="26"/>
      <c r="D24" s="19">
        <f t="shared" si="7"/>
        <v>0</v>
      </c>
      <c r="E24" s="20">
        <v>1400.0</v>
      </c>
      <c r="F24" s="18"/>
      <c r="G24" s="19">
        <f t="shared" si="8"/>
        <v>0</v>
      </c>
      <c r="H24" s="20">
        <v>1300.0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1000.0</v>
      </c>
      <c r="C25" s="18"/>
      <c r="D25" s="19">
        <f t="shared" si="7"/>
        <v>0</v>
      </c>
      <c r="E25" s="20">
        <v>980.0</v>
      </c>
      <c r="F25" s="18"/>
      <c r="G25" s="19">
        <f t="shared" si="8"/>
        <v>0</v>
      </c>
      <c r="H25" s="20">
        <v>950.0</v>
      </c>
      <c r="I25" s="19"/>
      <c r="J25" s="19">
        <f t="shared" si="9"/>
        <v>0</v>
      </c>
      <c r="K25" s="19">
        <f t="shared" si="10"/>
        <v>0</v>
      </c>
      <c r="L25" s="21">
        <f t="shared" si="11"/>
        <v>0</v>
      </c>
      <c r="M25" s="20">
        <v>800.0</v>
      </c>
      <c r="N25" s="19"/>
      <c r="O25" s="19"/>
      <c r="P25" s="19">
        <f t="shared" si="12"/>
        <v>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44" t="s">
        <v>34</v>
      </c>
      <c r="B26" s="17">
        <v>1500.0</v>
      </c>
      <c r="C26" s="18"/>
      <c r="D26" s="19">
        <f t="shared" si="7"/>
        <v>0</v>
      </c>
      <c r="E26" s="20"/>
      <c r="F26" s="18"/>
      <c r="G26" s="19">
        <f t="shared" si="8"/>
        <v>0</v>
      </c>
      <c r="H26" s="20"/>
      <c r="I26" s="32"/>
      <c r="J26" s="32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18.75" customHeight="1">
      <c r="A27" s="3"/>
      <c r="B27" s="33"/>
      <c r="C27" s="33" t="s">
        <v>26</v>
      </c>
      <c r="D27" s="33">
        <f>SUM(D19:D26)</f>
        <v>2275</v>
      </c>
      <c r="E27" s="33"/>
      <c r="F27" s="33" t="s">
        <v>26</v>
      </c>
      <c r="G27" s="34">
        <f>SUM(G19:G26)</f>
        <v>0</v>
      </c>
      <c r="H27" s="35"/>
      <c r="I27" s="35" t="s">
        <v>26</v>
      </c>
      <c r="J27" s="33">
        <f>SUM(J19:J26)</f>
        <v>1500</v>
      </c>
      <c r="K27" s="118">
        <f t="shared" si="10"/>
        <v>3775</v>
      </c>
      <c r="L27" s="119"/>
      <c r="M27" s="35" t="s">
        <v>26</v>
      </c>
      <c r="N27" s="33"/>
      <c r="O27" s="33"/>
      <c r="P27" s="33">
        <f>SUM(P19:P26)</f>
        <v>1125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27.0" customHeight="1">
      <c r="A28" s="45" t="s">
        <v>35</v>
      </c>
      <c r="B28" s="8" t="s">
        <v>2</v>
      </c>
      <c r="C28" s="9" t="s">
        <v>3</v>
      </c>
      <c r="D28" s="10" t="s">
        <v>4</v>
      </c>
      <c r="E28" s="8" t="s">
        <v>5</v>
      </c>
      <c r="F28" s="9" t="s">
        <v>3</v>
      </c>
      <c r="G28" s="9" t="s">
        <v>4</v>
      </c>
      <c r="H28" s="46" t="s">
        <v>6</v>
      </c>
      <c r="I28" s="11" t="s">
        <v>3</v>
      </c>
      <c r="J28" s="11" t="s">
        <v>7</v>
      </c>
      <c r="K28" s="116" t="s">
        <v>96</v>
      </c>
      <c r="L28" s="12" t="s">
        <v>8</v>
      </c>
      <c r="M28" s="8" t="s">
        <v>9</v>
      </c>
      <c r="N28" s="10" t="s">
        <v>10</v>
      </c>
      <c r="O28" s="10" t="s">
        <v>11</v>
      </c>
      <c r="P28" s="9" t="s">
        <v>12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0.25" customHeight="1">
      <c r="A29" s="16" t="s">
        <v>36</v>
      </c>
      <c r="B29" s="17">
        <v>1450.0</v>
      </c>
      <c r="C29" s="26">
        <v>2.0</v>
      </c>
      <c r="D29" s="19">
        <f t="shared" ref="D29:D36" si="13">B29*C29</f>
        <v>2900</v>
      </c>
      <c r="E29" s="20">
        <v>1400.0</v>
      </c>
      <c r="F29" s="18"/>
      <c r="G29" s="19">
        <f t="shared" ref="G29:G36" si="14">E29*F29</f>
        <v>0</v>
      </c>
      <c r="H29" s="20">
        <v>1300.0</v>
      </c>
      <c r="I29" s="117"/>
      <c r="J29" s="19">
        <f t="shared" ref="J29:J36" si="15">H29*I29</f>
        <v>0</v>
      </c>
      <c r="K29" s="19">
        <f t="shared" ref="K29:K37" si="16">D29+G29+J29</f>
        <v>2900</v>
      </c>
      <c r="L29" s="21">
        <f t="shared" ref="L29:L36" si="17">C29+F29+I29</f>
        <v>2</v>
      </c>
      <c r="M29" s="20">
        <v>1000.0</v>
      </c>
      <c r="N29" s="19">
        <v>120.0</v>
      </c>
      <c r="O29" s="19">
        <v>100.0</v>
      </c>
      <c r="P29" s="19">
        <f t="shared" ref="P29:P36" si="18">((B29-M29)*C29)+((E29-M29)*F29)+((H29-M29)*I29)</f>
        <v>900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21" t="s">
        <v>97</v>
      </c>
      <c r="B30" s="68">
        <v>150.0</v>
      </c>
      <c r="C30" s="26"/>
      <c r="D30" s="19">
        <f t="shared" si="13"/>
        <v>0</v>
      </c>
      <c r="E30" s="122">
        <v>140.0</v>
      </c>
      <c r="F30" s="18"/>
      <c r="G30" s="19">
        <f t="shared" si="14"/>
        <v>0</v>
      </c>
      <c r="H30" s="122">
        <v>135.0</v>
      </c>
      <c r="I30" s="19"/>
      <c r="J30" s="19">
        <f t="shared" si="15"/>
        <v>0</v>
      </c>
      <c r="K30" s="19">
        <f t="shared" si="16"/>
        <v>0</v>
      </c>
      <c r="L30" s="21">
        <f t="shared" si="17"/>
        <v>0</v>
      </c>
      <c r="M30" s="122">
        <v>110.0</v>
      </c>
      <c r="N30" s="117">
        <v>12.0</v>
      </c>
      <c r="O30" s="117">
        <v>10.0</v>
      </c>
      <c r="P30" s="19">
        <f t="shared" si="18"/>
        <v>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108</v>
      </c>
      <c r="B31" s="68">
        <v>150.0</v>
      </c>
      <c r="C31" s="26"/>
      <c r="D31" s="19">
        <f t="shared" si="13"/>
        <v>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0</v>
      </c>
      <c r="L31" s="21">
        <f t="shared" si="17"/>
        <v>0</v>
      </c>
      <c r="M31" s="122">
        <v>100.0</v>
      </c>
      <c r="N31" s="117">
        <v>12.0</v>
      </c>
      <c r="O31" s="117">
        <v>10.0</v>
      </c>
      <c r="P31" s="19">
        <f t="shared" si="18"/>
        <v>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22" t="s">
        <v>37</v>
      </c>
      <c r="B32" s="17">
        <v>375.0</v>
      </c>
      <c r="C32" s="26"/>
      <c r="D32" s="19">
        <f t="shared" si="13"/>
        <v>0</v>
      </c>
      <c r="E32" s="20">
        <v>360.0</v>
      </c>
      <c r="F32" s="18"/>
      <c r="G32" s="19">
        <f t="shared" si="14"/>
        <v>0</v>
      </c>
      <c r="H32" s="20">
        <v>340.0</v>
      </c>
      <c r="I32" s="19"/>
      <c r="J32" s="19">
        <f t="shared" si="15"/>
        <v>0</v>
      </c>
      <c r="K32" s="19">
        <f t="shared" si="16"/>
        <v>0</v>
      </c>
      <c r="L32" s="21">
        <f t="shared" si="17"/>
        <v>0</v>
      </c>
      <c r="M32" s="20">
        <v>280.0</v>
      </c>
      <c r="N32" s="19">
        <v>33.6</v>
      </c>
      <c r="O32" s="19">
        <v>28.0</v>
      </c>
      <c r="P32" s="19">
        <f t="shared" si="18"/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47" t="s">
        <v>38</v>
      </c>
      <c r="B33" s="42">
        <v>430.0</v>
      </c>
      <c r="C33" s="48">
        <v>23.0</v>
      </c>
      <c r="D33" s="32">
        <f t="shared" si="13"/>
        <v>9890</v>
      </c>
      <c r="E33" s="20">
        <v>400.0</v>
      </c>
      <c r="F33" s="48"/>
      <c r="G33" s="32">
        <f t="shared" si="14"/>
        <v>0</v>
      </c>
      <c r="H33" s="20">
        <v>350.0</v>
      </c>
      <c r="I33" s="82"/>
      <c r="J33" s="32">
        <f t="shared" si="15"/>
        <v>0</v>
      </c>
      <c r="K33" s="19">
        <f t="shared" si="16"/>
        <v>9890</v>
      </c>
      <c r="L33" s="21">
        <f t="shared" si="17"/>
        <v>23</v>
      </c>
      <c r="M33" s="20">
        <v>260.0</v>
      </c>
      <c r="N33" s="19">
        <v>31.2</v>
      </c>
      <c r="O33" s="19">
        <v>26.0</v>
      </c>
      <c r="P33" s="19">
        <f t="shared" si="18"/>
        <v>3910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49" t="s">
        <v>39</v>
      </c>
      <c r="B34" s="17">
        <v>450.0</v>
      </c>
      <c r="C34" s="26">
        <v>10.0</v>
      </c>
      <c r="D34" s="19">
        <f t="shared" si="13"/>
        <v>4500</v>
      </c>
      <c r="E34" s="20">
        <v>430.0</v>
      </c>
      <c r="F34" s="26">
        <v>1.0</v>
      </c>
      <c r="G34" s="19">
        <f t="shared" si="14"/>
        <v>430</v>
      </c>
      <c r="H34" s="20">
        <v>400.0</v>
      </c>
      <c r="I34" s="19"/>
      <c r="J34" s="19">
        <f t="shared" si="15"/>
        <v>0</v>
      </c>
      <c r="K34" s="19">
        <f t="shared" si="16"/>
        <v>4930</v>
      </c>
      <c r="L34" s="21">
        <f t="shared" si="17"/>
        <v>11</v>
      </c>
      <c r="M34" s="20">
        <v>330.0</v>
      </c>
      <c r="N34" s="19">
        <v>39.6</v>
      </c>
      <c r="O34" s="19">
        <v>33.0</v>
      </c>
      <c r="P34" s="19">
        <f t="shared" si="18"/>
        <v>1300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19.5" customHeight="1">
      <c r="A35" s="50" t="s">
        <v>40</v>
      </c>
      <c r="B35" s="17">
        <v>450.0</v>
      </c>
      <c r="C35" s="26">
        <v>22.0</v>
      </c>
      <c r="D35" s="19">
        <f t="shared" si="13"/>
        <v>9900</v>
      </c>
      <c r="E35" s="20">
        <v>400.0</v>
      </c>
      <c r="F35" s="26">
        <v>1.0</v>
      </c>
      <c r="G35" s="19">
        <f t="shared" si="14"/>
        <v>400</v>
      </c>
      <c r="H35" s="20">
        <v>375.0</v>
      </c>
      <c r="I35" s="117">
        <v>1.0</v>
      </c>
      <c r="J35" s="19">
        <f t="shared" si="15"/>
        <v>375</v>
      </c>
      <c r="K35" s="19">
        <f t="shared" si="16"/>
        <v>10675</v>
      </c>
      <c r="L35" s="21">
        <f t="shared" si="17"/>
        <v>24</v>
      </c>
      <c r="M35" s="20">
        <v>280.0</v>
      </c>
      <c r="N35" s="19">
        <v>33.6</v>
      </c>
      <c r="O35" s="19">
        <v>28.0</v>
      </c>
      <c r="P35" s="32">
        <f t="shared" si="18"/>
        <v>3955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9.5" customHeight="1">
      <c r="A36" s="31" t="s">
        <v>41</v>
      </c>
      <c r="B36" s="17">
        <v>220.0</v>
      </c>
      <c r="C36" s="18"/>
      <c r="D36" s="19">
        <f t="shared" si="13"/>
        <v>0</v>
      </c>
      <c r="E36" s="51"/>
      <c r="F36" s="18"/>
      <c r="G36" s="19">
        <f t="shared" si="14"/>
        <v>0</v>
      </c>
      <c r="H36" s="20"/>
      <c r="I36" s="19"/>
      <c r="J36" s="19">
        <f t="shared" si="15"/>
        <v>0</v>
      </c>
      <c r="K36" s="19">
        <f t="shared" si="16"/>
        <v>0</v>
      </c>
      <c r="L36" s="21">
        <f t="shared" si="17"/>
        <v>0</v>
      </c>
      <c r="M36" s="20">
        <v>120.0</v>
      </c>
      <c r="N36" s="19"/>
      <c r="O36" s="19"/>
      <c r="P36" s="32">
        <f t="shared" si="18"/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5.75" customHeight="1">
      <c r="A37" s="3"/>
      <c r="B37" s="33"/>
      <c r="C37" s="33" t="s">
        <v>26</v>
      </c>
      <c r="D37" s="33">
        <f>SUM(D29:D36)</f>
        <v>27190</v>
      </c>
      <c r="E37" s="33"/>
      <c r="F37" s="33" t="s">
        <v>26</v>
      </c>
      <c r="G37" s="34">
        <f>SUM(G29:G36)</f>
        <v>830</v>
      </c>
      <c r="H37" s="35"/>
      <c r="I37" s="35" t="s">
        <v>26</v>
      </c>
      <c r="J37" s="33">
        <f>SUM(J29:J36)</f>
        <v>375</v>
      </c>
      <c r="K37" s="118">
        <f t="shared" si="16"/>
        <v>28395</v>
      </c>
      <c r="L37" s="119"/>
      <c r="M37" s="35" t="s">
        <v>26</v>
      </c>
      <c r="N37" s="33"/>
      <c r="O37" s="33"/>
      <c r="P37" s="33">
        <f>SUM(P29:P36)</f>
        <v>10065</v>
      </c>
      <c r="Q37" s="3"/>
      <c r="R37" s="3"/>
      <c r="S37" s="3"/>
      <c r="T37" s="3"/>
      <c r="U37" s="2"/>
      <c r="V37" s="2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25.5" customHeight="1">
      <c r="A38" s="36" t="s">
        <v>42</v>
      </c>
      <c r="B38" s="8" t="s">
        <v>2</v>
      </c>
      <c r="C38" s="37" t="s">
        <v>3</v>
      </c>
      <c r="D38" s="38" t="s">
        <v>4</v>
      </c>
      <c r="E38" s="39" t="s">
        <v>5</v>
      </c>
      <c r="F38" s="37" t="s">
        <v>3</v>
      </c>
      <c r="G38" s="37" t="s">
        <v>4</v>
      </c>
      <c r="H38" s="40" t="s">
        <v>6</v>
      </c>
      <c r="I38" s="41" t="s">
        <v>3</v>
      </c>
      <c r="J38" s="41" t="s">
        <v>7</v>
      </c>
      <c r="K38" s="116" t="s">
        <v>96</v>
      </c>
      <c r="L38" s="12" t="s">
        <v>8</v>
      </c>
      <c r="M38" s="8" t="s">
        <v>9</v>
      </c>
      <c r="N38" s="10" t="s">
        <v>10</v>
      </c>
      <c r="O38" s="10" t="s">
        <v>11</v>
      </c>
      <c r="P38" s="41" t="s">
        <v>12</v>
      </c>
      <c r="Q38" s="3"/>
      <c r="R38" s="3"/>
      <c r="S38" s="3"/>
      <c r="T38" s="3"/>
      <c r="U38" s="2"/>
      <c r="V38" s="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20.25" customHeight="1">
      <c r="A39" s="22" t="s">
        <v>43</v>
      </c>
      <c r="B39" s="17">
        <v>250.0</v>
      </c>
      <c r="C39" s="18"/>
      <c r="D39" s="18">
        <f t="shared" ref="D39:D59" si="19">B39*C39</f>
        <v>0</v>
      </c>
      <c r="E39" s="20"/>
      <c r="F39" s="18"/>
      <c r="G39" s="18">
        <f t="shared" ref="G39:G59" si="20">E39*F39</f>
        <v>0</v>
      </c>
      <c r="H39" s="20"/>
      <c r="I39" s="19"/>
      <c r="J39" s="21">
        <f t="shared" ref="J39:J59" si="21">H39*I39</f>
        <v>0</v>
      </c>
      <c r="K39" s="19">
        <f t="shared" ref="K39:K60" si="22">D39+G39+J39</f>
        <v>0</v>
      </c>
      <c r="L39" s="21">
        <f t="shared" ref="L39:L59" si="23">C39+F39+I39</f>
        <v>0</v>
      </c>
      <c r="M39" s="20"/>
      <c r="N39" s="19"/>
      <c r="O39" s="19"/>
      <c r="P39" s="21">
        <f t="shared" ref="P39:P57" si="24">((B39-M39)*C39)+((E39-M39)*F39)+((H39-M39)*I39)</f>
        <v>0</v>
      </c>
      <c r="Q39" s="3"/>
      <c r="R39" s="3"/>
      <c r="S39" s="3"/>
      <c r="T39" s="3"/>
      <c r="U39" s="2"/>
      <c r="V39" s="2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20.25" customHeight="1">
      <c r="A40" s="44" t="s">
        <v>44</v>
      </c>
      <c r="B40" s="17">
        <v>250.0</v>
      </c>
      <c r="C40" s="18"/>
      <c r="D40" s="18">
        <f t="shared" si="19"/>
        <v>0</v>
      </c>
      <c r="E40" s="122">
        <v>150.0</v>
      </c>
      <c r="F40" s="26"/>
      <c r="G40" s="18">
        <f t="shared" si="20"/>
        <v>0</v>
      </c>
      <c r="H40" s="20"/>
      <c r="I40" s="32"/>
      <c r="J40" s="52">
        <f t="shared" si="21"/>
        <v>0</v>
      </c>
      <c r="K40" s="19">
        <f t="shared" si="22"/>
        <v>0</v>
      </c>
      <c r="L40" s="21">
        <f t="shared" si="23"/>
        <v>0</v>
      </c>
      <c r="M40" s="20"/>
      <c r="N40" s="19"/>
      <c r="O40" s="19"/>
      <c r="P40" s="52">
        <f t="shared" si="24"/>
        <v>0</v>
      </c>
      <c r="Q40" s="3"/>
      <c r="R40" s="3"/>
      <c r="S40" s="3"/>
      <c r="T40" s="3"/>
      <c r="U40" s="2"/>
      <c r="V40" s="2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20.25" customHeight="1">
      <c r="A41" s="53" t="s">
        <v>45</v>
      </c>
      <c r="B41" s="17">
        <v>50.0</v>
      </c>
      <c r="C41" s="26">
        <v>2.0</v>
      </c>
      <c r="D41" s="18">
        <f t="shared" si="19"/>
        <v>100</v>
      </c>
      <c r="E41" s="20">
        <v>35.0</v>
      </c>
      <c r="F41" s="18"/>
      <c r="G41" s="18">
        <f t="shared" si="20"/>
        <v>0</v>
      </c>
      <c r="H41" s="20"/>
      <c r="I41" s="19"/>
      <c r="J41" s="21">
        <f t="shared" si="21"/>
        <v>0</v>
      </c>
      <c r="K41" s="19">
        <f t="shared" si="22"/>
        <v>100</v>
      </c>
      <c r="L41" s="21">
        <f t="shared" si="23"/>
        <v>2</v>
      </c>
      <c r="M41" s="20"/>
      <c r="N41" s="19"/>
      <c r="O41" s="19"/>
      <c r="P41" s="21">
        <f t="shared" si="24"/>
        <v>100</v>
      </c>
      <c r="Q41" s="3"/>
      <c r="R41" s="3"/>
      <c r="S41" s="3"/>
      <c r="T41" s="3"/>
      <c r="U41" s="2"/>
      <c r="V41" s="2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20.25" customHeight="1">
      <c r="A42" s="22" t="s">
        <v>46</v>
      </c>
      <c r="B42" s="17">
        <v>150.0</v>
      </c>
      <c r="C42" s="26">
        <v>5.0</v>
      </c>
      <c r="D42" s="19">
        <f t="shared" si="19"/>
        <v>750</v>
      </c>
      <c r="E42" s="20">
        <v>120.0</v>
      </c>
      <c r="F42" s="18"/>
      <c r="G42" s="18">
        <f t="shared" si="20"/>
        <v>0</v>
      </c>
      <c r="H42" s="20">
        <v>75.0</v>
      </c>
      <c r="I42" s="19"/>
      <c r="J42" s="21">
        <f t="shared" si="21"/>
        <v>0</v>
      </c>
      <c r="K42" s="19">
        <f t="shared" si="22"/>
        <v>750</v>
      </c>
      <c r="L42" s="21">
        <f t="shared" si="23"/>
        <v>5</v>
      </c>
      <c r="M42" s="20"/>
      <c r="N42" s="19"/>
      <c r="O42" s="19"/>
      <c r="P42" s="19">
        <f t="shared" si="24"/>
        <v>750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0.25" customHeight="1">
      <c r="A43" s="22" t="s">
        <v>47</v>
      </c>
      <c r="B43" s="17">
        <v>800.0</v>
      </c>
      <c r="C43" s="18"/>
      <c r="D43" s="18">
        <f t="shared" si="19"/>
        <v>0</v>
      </c>
      <c r="E43" s="20">
        <v>750.0</v>
      </c>
      <c r="F43" s="18"/>
      <c r="G43" s="18">
        <f t="shared" si="20"/>
        <v>0</v>
      </c>
      <c r="H43" s="20">
        <v>700.0</v>
      </c>
      <c r="I43" s="19"/>
      <c r="J43" s="21">
        <f t="shared" si="21"/>
        <v>0</v>
      </c>
      <c r="K43" s="19">
        <f t="shared" si="22"/>
        <v>0</v>
      </c>
      <c r="L43" s="21">
        <f t="shared" si="23"/>
        <v>0</v>
      </c>
      <c r="M43" s="20"/>
      <c r="N43" s="19"/>
      <c r="O43" s="19"/>
      <c r="P43" s="19">
        <f t="shared" si="24"/>
        <v>0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54" t="s">
        <v>48</v>
      </c>
      <c r="B44" s="25">
        <v>190.0</v>
      </c>
      <c r="C44" s="55">
        <v>4.0</v>
      </c>
      <c r="D44" s="56">
        <f t="shared" si="19"/>
        <v>760</v>
      </c>
      <c r="E44" s="20">
        <v>175.0</v>
      </c>
      <c r="F44" s="57"/>
      <c r="G44" s="56">
        <f t="shared" si="20"/>
        <v>0</v>
      </c>
      <c r="H44" s="20">
        <v>150.0</v>
      </c>
      <c r="I44" s="28"/>
      <c r="J44" s="58">
        <f t="shared" si="21"/>
        <v>0</v>
      </c>
      <c r="K44" s="19">
        <f t="shared" si="22"/>
        <v>760</v>
      </c>
      <c r="L44" s="21">
        <f t="shared" si="23"/>
        <v>4</v>
      </c>
      <c r="M44" s="20">
        <v>117.0</v>
      </c>
      <c r="N44" s="27">
        <v>14.04</v>
      </c>
      <c r="O44" s="27">
        <v>11.7</v>
      </c>
      <c r="P44" s="19">
        <f t="shared" si="24"/>
        <v>292</v>
      </c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</row>
    <row r="45" ht="20.25" customHeight="1">
      <c r="A45" s="59" t="s">
        <v>48</v>
      </c>
      <c r="B45" s="60">
        <v>180.0</v>
      </c>
      <c r="C45" s="137">
        <v>4.0</v>
      </c>
      <c r="D45" s="61">
        <f t="shared" si="19"/>
        <v>720</v>
      </c>
      <c r="E45" s="20">
        <v>165.0</v>
      </c>
      <c r="F45" s="62"/>
      <c r="G45" s="61">
        <f t="shared" si="20"/>
        <v>0</v>
      </c>
      <c r="H45" s="20">
        <v>140.0</v>
      </c>
      <c r="I45" s="27"/>
      <c r="J45" s="63">
        <f t="shared" si="21"/>
        <v>0</v>
      </c>
      <c r="K45" s="19">
        <f t="shared" si="22"/>
        <v>720</v>
      </c>
      <c r="L45" s="21">
        <f t="shared" si="23"/>
        <v>4</v>
      </c>
      <c r="M45" s="20">
        <v>110.0</v>
      </c>
      <c r="N45" s="27">
        <v>13.2</v>
      </c>
      <c r="O45" s="27">
        <v>11.0</v>
      </c>
      <c r="P45" s="32">
        <f t="shared" si="24"/>
        <v>280</v>
      </c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20.25" customHeight="1">
      <c r="A46" s="64" t="s">
        <v>49</v>
      </c>
      <c r="B46" s="17">
        <v>75.0</v>
      </c>
      <c r="C46" s="18"/>
      <c r="D46" s="18">
        <f t="shared" si="19"/>
        <v>0</v>
      </c>
      <c r="E46" s="20"/>
      <c r="F46" s="18"/>
      <c r="G46" s="18">
        <f t="shared" si="20"/>
        <v>0</v>
      </c>
      <c r="H46" s="20"/>
      <c r="I46" s="19"/>
      <c r="J46" s="21">
        <f t="shared" si="21"/>
        <v>0</v>
      </c>
      <c r="K46" s="19">
        <f t="shared" si="22"/>
        <v>0</v>
      </c>
      <c r="L46" s="21">
        <f t="shared" si="23"/>
        <v>0</v>
      </c>
      <c r="M46" s="20"/>
      <c r="N46" s="19"/>
      <c r="O46" s="19"/>
      <c r="P46" s="32">
        <f t="shared" si="24"/>
        <v>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49</v>
      </c>
      <c r="B47" s="17">
        <v>100.0</v>
      </c>
      <c r="C47" s="26"/>
      <c r="D47" s="18">
        <f t="shared" si="19"/>
        <v>0</v>
      </c>
      <c r="E47" s="20">
        <v>80.0</v>
      </c>
      <c r="F47" s="26"/>
      <c r="G47" s="18">
        <f t="shared" si="20"/>
        <v>0</v>
      </c>
      <c r="H47" s="20">
        <v>70.0</v>
      </c>
      <c r="I47" s="19"/>
      <c r="J47" s="21">
        <f t="shared" si="21"/>
        <v>0</v>
      </c>
      <c r="K47" s="19">
        <f t="shared" si="22"/>
        <v>0</v>
      </c>
      <c r="L47" s="21">
        <f t="shared" si="23"/>
        <v>0</v>
      </c>
      <c r="M47" s="20"/>
      <c r="N47" s="19"/>
      <c r="O47" s="19"/>
      <c r="P47" s="21">
        <f t="shared" si="24"/>
        <v>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22" t="s">
        <v>50</v>
      </c>
      <c r="B48" s="17">
        <v>600.0</v>
      </c>
      <c r="C48" s="26"/>
      <c r="D48" s="18">
        <f t="shared" si="19"/>
        <v>0</v>
      </c>
      <c r="E48" s="20">
        <v>500.0</v>
      </c>
      <c r="F48" s="18"/>
      <c r="G48" s="18">
        <f t="shared" si="20"/>
        <v>0</v>
      </c>
      <c r="H48" s="20">
        <v>400.0</v>
      </c>
      <c r="I48" s="19"/>
      <c r="J48" s="21">
        <f t="shared" si="21"/>
        <v>0</v>
      </c>
      <c r="K48" s="19">
        <f t="shared" si="22"/>
        <v>0</v>
      </c>
      <c r="L48" s="21">
        <f t="shared" si="23"/>
        <v>0</v>
      </c>
      <c r="M48" s="20"/>
      <c r="N48" s="19"/>
      <c r="O48" s="19"/>
      <c r="P48" s="21">
        <f t="shared" si="24"/>
        <v>0</v>
      </c>
      <c r="Q48" s="3"/>
      <c r="R48" s="3"/>
      <c r="S48" s="3"/>
      <c r="T48" s="3"/>
      <c r="U48" s="2"/>
      <c r="V48" s="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20.25" customHeight="1">
      <c r="A49" s="22" t="s">
        <v>51</v>
      </c>
      <c r="B49" s="17">
        <v>150.0</v>
      </c>
      <c r="C49" s="26">
        <v>5.0</v>
      </c>
      <c r="D49" s="18">
        <f t="shared" si="19"/>
        <v>750</v>
      </c>
      <c r="E49" s="20">
        <v>125.0</v>
      </c>
      <c r="F49" s="18"/>
      <c r="G49" s="18">
        <f t="shared" si="20"/>
        <v>0</v>
      </c>
      <c r="H49" s="20">
        <v>100.0</v>
      </c>
      <c r="I49" s="19"/>
      <c r="J49" s="21">
        <f t="shared" si="21"/>
        <v>0</v>
      </c>
      <c r="K49" s="19">
        <f t="shared" si="22"/>
        <v>750</v>
      </c>
      <c r="L49" s="21">
        <f t="shared" si="23"/>
        <v>5</v>
      </c>
      <c r="M49" s="20"/>
      <c r="N49" s="19"/>
      <c r="O49" s="19"/>
      <c r="P49" s="21">
        <f t="shared" si="24"/>
        <v>750</v>
      </c>
      <c r="Q49" s="3"/>
      <c r="R49" s="3"/>
      <c r="S49" s="3"/>
      <c r="T49" s="3"/>
      <c r="U49" s="2"/>
      <c r="V49" s="2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20.25" customHeight="1">
      <c r="A50" s="65" t="s">
        <v>52</v>
      </c>
      <c r="B50" s="17">
        <v>200.0</v>
      </c>
      <c r="C50" s="26">
        <v>1.0</v>
      </c>
      <c r="D50" s="18">
        <f t="shared" si="19"/>
        <v>200</v>
      </c>
      <c r="E50" s="20">
        <v>175.0</v>
      </c>
      <c r="F50" s="18"/>
      <c r="G50" s="18">
        <f t="shared" si="20"/>
        <v>0</v>
      </c>
      <c r="H50" s="20">
        <v>150.0</v>
      </c>
      <c r="I50" s="32"/>
      <c r="J50" s="52">
        <f t="shared" si="21"/>
        <v>0</v>
      </c>
      <c r="K50" s="19">
        <f t="shared" si="22"/>
        <v>200</v>
      </c>
      <c r="L50" s="21">
        <f t="shared" si="23"/>
        <v>1</v>
      </c>
      <c r="M50" s="20"/>
      <c r="N50" s="19"/>
      <c r="O50" s="19"/>
      <c r="P50" s="52">
        <f t="shared" si="24"/>
        <v>200</v>
      </c>
      <c r="Q50" s="3"/>
      <c r="R50" s="3"/>
      <c r="S50" s="3"/>
      <c r="T50" s="3"/>
      <c r="U50" s="2"/>
      <c r="V50" s="2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20.25" customHeight="1">
      <c r="A51" s="22" t="s">
        <v>53</v>
      </c>
      <c r="B51" s="17">
        <v>250.0</v>
      </c>
      <c r="C51" s="26">
        <v>3.0</v>
      </c>
      <c r="D51" s="18">
        <f t="shared" si="19"/>
        <v>750</v>
      </c>
      <c r="E51" s="20">
        <v>230.0</v>
      </c>
      <c r="F51" s="18"/>
      <c r="G51" s="18">
        <f t="shared" si="20"/>
        <v>0</v>
      </c>
      <c r="H51" s="20">
        <v>200.0</v>
      </c>
      <c r="I51" s="117"/>
      <c r="J51" s="21">
        <f t="shared" si="21"/>
        <v>0</v>
      </c>
      <c r="K51" s="19">
        <f t="shared" si="22"/>
        <v>750</v>
      </c>
      <c r="L51" s="21">
        <f t="shared" si="23"/>
        <v>3</v>
      </c>
      <c r="M51" s="20"/>
      <c r="N51" s="19"/>
      <c r="O51" s="19"/>
      <c r="P51" s="21">
        <f t="shared" si="24"/>
        <v>750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54</v>
      </c>
      <c r="B52" s="17">
        <v>120.0</v>
      </c>
      <c r="C52" s="18"/>
      <c r="D52" s="18">
        <f t="shared" si="19"/>
        <v>0</v>
      </c>
      <c r="E52" s="20">
        <v>100.0</v>
      </c>
      <c r="F52" s="18"/>
      <c r="G52" s="18">
        <f t="shared" si="20"/>
        <v>0</v>
      </c>
      <c r="H52" s="20">
        <v>80.0</v>
      </c>
      <c r="I52" s="19"/>
      <c r="J52" s="21">
        <f t="shared" si="21"/>
        <v>0</v>
      </c>
      <c r="K52" s="19">
        <f t="shared" si="22"/>
        <v>0</v>
      </c>
      <c r="L52" s="21">
        <f t="shared" si="23"/>
        <v>0</v>
      </c>
      <c r="M52" s="20"/>
      <c r="N52" s="19"/>
      <c r="O52" s="19"/>
      <c r="P52" s="21">
        <f t="shared" si="24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55</v>
      </c>
      <c r="B53" s="17">
        <v>160.0</v>
      </c>
      <c r="C53" s="26">
        <v>1.0</v>
      </c>
      <c r="D53" s="66">
        <f t="shared" si="19"/>
        <v>160</v>
      </c>
      <c r="E53" s="20"/>
      <c r="F53" s="18"/>
      <c r="G53" s="18">
        <f t="shared" si="20"/>
        <v>0</v>
      </c>
      <c r="H53" s="20"/>
      <c r="I53" s="19"/>
      <c r="J53" s="21">
        <f t="shared" si="21"/>
        <v>0</v>
      </c>
      <c r="K53" s="19">
        <f t="shared" si="22"/>
        <v>160</v>
      </c>
      <c r="L53" s="21">
        <f t="shared" si="23"/>
        <v>1</v>
      </c>
      <c r="M53" s="20"/>
      <c r="N53" s="19"/>
      <c r="O53" s="19"/>
      <c r="P53" s="21">
        <f t="shared" si="24"/>
        <v>160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44" t="s">
        <v>56</v>
      </c>
      <c r="B54" s="17">
        <v>300.0</v>
      </c>
      <c r="C54" s="26">
        <v>2.0</v>
      </c>
      <c r="D54" s="18">
        <f t="shared" si="19"/>
        <v>600</v>
      </c>
      <c r="E54" s="20">
        <v>275.0</v>
      </c>
      <c r="F54" s="18"/>
      <c r="G54" s="18">
        <f t="shared" si="20"/>
        <v>0</v>
      </c>
      <c r="H54" s="20">
        <v>250.0</v>
      </c>
      <c r="I54" s="82"/>
      <c r="J54" s="52">
        <f t="shared" si="21"/>
        <v>0</v>
      </c>
      <c r="K54" s="19">
        <f t="shared" si="22"/>
        <v>600</v>
      </c>
      <c r="L54" s="21">
        <f t="shared" si="23"/>
        <v>2</v>
      </c>
      <c r="M54" s="20"/>
      <c r="N54" s="19"/>
      <c r="O54" s="19"/>
      <c r="P54" s="52">
        <f t="shared" si="24"/>
        <v>600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67" t="s">
        <v>57</v>
      </c>
      <c r="B55" s="68">
        <v>150.0</v>
      </c>
      <c r="C55" s="26">
        <v>4.0</v>
      </c>
      <c r="D55" s="18">
        <f t="shared" si="19"/>
        <v>600</v>
      </c>
      <c r="E55" s="20"/>
      <c r="F55" s="18"/>
      <c r="G55" s="18">
        <f t="shared" si="20"/>
        <v>0</v>
      </c>
      <c r="H55" s="20"/>
      <c r="I55" s="32"/>
      <c r="J55" s="52">
        <f t="shared" si="21"/>
        <v>0</v>
      </c>
      <c r="K55" s="19">
        <f t="shared" si="22"/>
        <v>600</v>
      </c>
      <c r="L55" s="21">
        <f t="shared" si="23"/>
        <v>4</v>
      </c>
      <c r="M55" s="20"/>
      <c r="N55" s="19"/>
      <c r="O55" s="19"/>
      <c r="P55" s="52">
        <f t="shared" si="24"/>
        <v>600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44" t="s">
        <v>58</v>
      </c>
      <c r="B56" s="17">
        <v>500.0</v>
      </c>
      <c r="C56" s="18"/>
      <c r="D56" s="18">
        <f t="shared" si="19"/>
        <v>0</v>
      </c>
      <c r="E56" s="20">
        <v>450.0</v>
      </c>
      <c r="F56" s="18"/>
      <c r="G56" s="18">
        <f t="shared" si="20"/>
        <v>0</v>
      </c>
      <c r="H56" s="20">
        <v>400.0</v>
      </c>
      <c r="I56" s="32"/>
      <c r="J56" s="52">
        <f t="shared" si="21"/>
        <v>0</v>
      </c>
      <c r="K56" s="19">
        <f t="shared" si="22"/>
        <v>0</v>
      </c>
      <c r="L56" s="21">
        <f t="shared" si="23"/>
        <v>0</v>
      </c>
      <c r="M56" s="20"/>
      <c r="N56" s="19"/>
      <c r="O56" s="19"/>
      <c r="P56" s="52">
        <f t="shared" si="24"/>
        <v>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44" t="s">
        <v>59</v>
      </c>
      <c r="B57" s="42">
        <v>350.0</v>
      </c>
      <c r="C57" s="48">
        <v>2.0</v>
      </c>
      <c r="D57" s="43">
        <f t="shared" si="19"/>
        <v>700</v>
      </c>
      <c r="E57" s="20">
        <v>300.0</v>
      </c>
      <c r="F57" s="43"/>
      <c r="G57" s="43">
        <f t="shared" si="20"/>
        <v>0</v>
      </c>
      <c r="H57" s="20">
        <v>250.0</v>
      </c>
      <c r="I57" s="32"/>
      <c r="J57" s="52">
        <f t="shared" si="21"/>
        <v>0</v>
      </c>
      <c r="K57" s="19">
        <f t="shared" si="22"/>
        <v>700</v>
      </c>
      <c r="L57" s="21">
        <f t="shared" si="23"/>
        <v>2</v>
      </c>
      <c r="M57" s="20"/>
      <c r="N57" s="19"/>
      <c r="O57" s="19"/>
      <c r="P57" s="52">
        <f t="shared" si="24"/>
        <v>700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67" t="s">
        <v>109</v>
      </c>
      <c r="B58" s="42">
        <v>250.0</v>
      </c>
      <c r="C58" s="48"/>
      <c r="D58" s="43">
        <f t="shared" si="19"/>
        <v>0</v>
      </c>
      <c r="E58" s="51">
        <v>200.0</v>
      </c>
      <c r="F58" s="43"/>
      <c r="G58" s="43">
        <f t="shared" si="20"/>
        <v>0</v>
      </c>
      <c r="H58" s="51">
        <v>180.0</v>
      </c>
      <c r="I58" s="32"/>
      <c r="J58" s="52">
        <f t="shared" si="21"/>
        <v>0</v>
      </c>
      <c r="K58" s="19">
        <f t="shared" si="22"/>
        <v>0</v>
      </c>
      <c r="L58" s="21">
        <f t="shared" si="23"/>
        <v>0</v>
      </c>
      <c r="M58" s="51"/>
      <c r="N58" s="19"/>
      <c r="O58" s="19"/>
      <c r="P58" s="32"/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44" t="s">
        <v>60</v>
      </c>
      <c r="B59" s="42">
        <v>250.0</v>
      </c>
      <c r="C59" s="48"/>
      <c r="D59" s="43">
        <f t="shared" si="19"/>
        <v>0</v>
      </c>
      <c r="E59" s="51">
        <v>200.0</v>
      </c>
      <c r="F59" s="43"/>
      <c r="G59" s="43">
        <f t="shared" si="20"/>
        <v>0</v>
      </c>
      <c r="H59" s="51">
        <v>180.0</v>
      </c>
      <c r="I59" s="32"/>
      <c r="J59" s="52">
        <f t="shared" si="21"/>
        <v>0</v>
      </c>
      <c r="K59" s="19">
        <f t="shared" si="22"/>
        <v>0</v>
      </c>
      <c r="L59" s="21">
        <f t="shared" si="23"/>
        <v>0</v>
      </c>
      <c r="M59" s="51"/>
      <c r="N59" s="19"/>
      <c r="O59" s="19"/>
      <c r="P59" s="32"/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15.75" customHeight="1">
      <c r="A60" s="44" t="s">
        <v>61</v>
      </c>
      <c r="B60" s="69"/>
      <c r="C60" s="70" t="s">
        <v>26</v>
      </c>
      <c r="D60" s="70">
        <f>SUM(D39:D59)</f>
        <v>6090</v>
      </c>
      <c r="E60" s="70"/>
      <c r="F60" s="70" t="s">
        <v>26</v>
      </c>
      <c r="G60" s="70">
        <f>SUM(G39:G59)</f>
        <v>0</v>
      </c>
      <c r="H60" s="71"/>
      <c r="I60" s="71" t="s">
        <v>26</v>
      </c>
      <c r="J60" s="70">
        <f>SUM(J39:J59)</f>
        <v>0</v>
      </c>
      <c r="K60" s="123">
        <f t="shared" si="22"/>
        <v>6090</v>
      </c>
      <c r="L60" s="123"/>
      <c r="M60" s="71" t="s">
        <v>26</v>
      </c>
      <c r="N60" s="70"/>
      <c r="O60" s="70"/>
      <c r="P60" s="70">
        <f>SUM(P39:P59)</f>
        <v>5182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6.25" customHeight="1">
      <c r="A61" s="72" t="s">
        <v>62</v>
      </c>
      <c r="B61" s="8" t="s">
        <v>2</v>
      </c>
      <c r="C61" s="37" t="s">
        <v>3</v>
      </c>
      <c r="D61" s="38" t="s">
        <v>4</v>
      </c>
      <c r="E61" s="39" t="s">
        <v>5</v>
      </c>
      <c r="F61" s="37" t="s">
        <v>3</v>
      </c>
      <c r="G61" s="37" t="s">
        <v>4</v>
      </c>
      <c r="H61" s="40" t="s">
        <v>6</v>
      </c>
      <c r="I61" s="41" t="s">
        <v>3</v>
      </c>
      <c r="J61" s="41" t="s">
        <v>7</v>
      </c>
      <c r="K61" s="116" t="s">
        <v>96</v>
      </c>
      <c r="L61" s="12" t="s">
        <v>8</v>
      </c>
      <c r="M61" s="8" t="s">
        <v>9</v>
      </c>
      <c r="N61" s="10" t="s">
        <v>10</v>
      </c>
      <c r="O61" s="10" t="s">
        <v>11</v>
      </c>
      <c r="P61" s="41" t="s">
        <v>12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44" t="s">
        <v>63</v>
      </c>
      <c r="B62" s="42">
        <v>320.0</v>
      </c>
      <c r="C62" s="48"/>
      <c r="D62" s="32">
        <f t="shared" ref="D62:D72" si="25">B62*C62</f>
        <v>0</v>
      </c>
      <c r="E62" s="20">
        <v>300.0</v>
      </c>
      <c r="F62" s="43"/>
      <c r="G62" s="32">
        <f t="shared" ref="G62:G72" si="26">E62*F62</f>
        <v>0</v>
      </c>
      <c r="H62" s="20">
        <v>300.0</v>
      </c>
      <c r="I62" s="32"/>
      <c r="J62" s="32">
        <f t="shared" ref="J62:J72" si="27">H62*I62</f>
        <v>0</v>
      </c>
      <c r="K62" s="19">
        <f t="shared" ref="K62:K73" si="28">D62+G62+J62</f>
        <v>0</v>
      </c>
      <c r="L62" s="21">
        <f t="shared" ref="L62:L72" si="29">C62+F62+I62</f>
        <v>0</v>
      </c>
      <c r="M62" s="20">
        <v>240.0</v>
      </c>
      <c r="N62" s="32">
        <v>28.8</v>
      </c>
      <c r="O62" s="32">
        <v>24.0</v>
      </c>
      <c r="P62" s="32">
        <f t="shared" ref="P62:P72" si="30">((B62-M62)*C62)+((E62-M62)*F62)+((H62-M62)*I62)</f>
        <v>0</v>
      </c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44" t="s">
        <v>64</v>
      </c>
      <c r="B63" s="17">
        <v>80.0</v>
      </c>
      <c r="C63" s="26"/>
      <c r="D63" s="19">
        <f t="shared" si="25"/>
        <v>0</v>
      </c>
      <c r="E63" s="20">
        <v>70.0</v>
      </c>
      <c r="F63" s="18"/>
      <c r="G63" s="19">
        <f t="shared" si="26"/>
        <v>0</v>
      </c>
      <c r="H63" s="20">
        <v>60.0</v>
      </c>
      <c r="I63" s="32"/>
      <c r="J63" s="32">
        <f t="shared" si="27"/>
        <v>0</v>
      </c>
      <c r="K63" s="19">
        <f t="shared" si="28"/>
        <v>0</v>
      </c>
      <c r="L63" s="21">
        <f t="shared" si="29"/>
        <v>0</v>
      </c>
      <c r="M63" s="20">
        <v>60.0</v>
      </c>
      <c r="N63" s="32"/>
      <c r="O63" s="32"/>
      <c r="P63" s="32">
        <f t="shared" si="30"/>
        <v>0</v>
      </c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20.25" customHeight="1">
      <c r="A64" s="44" t="s">
        <v>64</v>
      </c>
      <c r="B64" s="17">
        <v>130.0</v>
      </c>
      <c r="C64" s="18"/>
      <c r="D64" s="19">
        <f t="shared" si="25"/>
        <v>0</v>
      </c>
      <c r="E64" s="20">
        <v>120.0</v>
      </c>
      <c r="F64" s="18"/>
      <c r="G64" s="19">
        <f t="shared" si="26"/>
        <v>0</v>
      </c>
      <c r="H64" s="20">
        <v>110.0</v>
      </c>
      <c r="I64" s="32"/>
      <c r="J64" s="32">
        <f t="shared" si="27"/>
        <v>0</v>
      </c>
      <c r="K64" s="19">
        <f t="shared" si="28"/>
        <v>0</v>
      </c>
      <c r="L64" s="21">
        <f t="shared" si="29"/>
        <v>0</v>
      </c>
      <c r="M64" s="20">
        <v>100.0</v>
      </c>
      <c r="N64" s="32"/>
      <c r="O64" s="32"/>
      <c r="P64" s="32">
        <f t="shared" si="30"/>
        <v>0</v>
      </c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20.25" customHeight="1">
      <c r="A65" s="44" t="s">
        <v>65</v>
      </c>
      <c r="B65" s="17">
        <v>430.0</v>
      </c>
      <c r="C65" s="18"/>
      <c r="D65" s="21">
        <f t="shared" si="25"/>
        <v>0</v>
      </c>
      <c r="E65" s="20">
        <v>430.0</v>
      </c>
      <c r="F65" s="18"/>
      <c r="G65" s="19">
        <f t="shared" si="26"/>
        <v>0</v>
      </c>
      <c r="H65" s="20">
        <v>430.0</v>
      </c>
      <c r="I65" s="32"/>
      <c r="J65" s="32">
        <f t="shared" si="27"/>
        <v>0</v>
      </c>
      <c r="K65" s="19">
        <f t="shared" si="28"/>
        <v>0</v>
      </c>
      <c r="L65" s="21">
        <f t="shared" si="29"/>
        <v>0</v>
      </c>
      <c r="M65" s="20">
        <v>350.0</v>
      </c>
      <c r="N65" s="32">
        <v>42.0</v>
      </c>
      <c r="O65" s="32">
        <v>35.0</v>
      </c>
      <c r="P65" s="32">
        <f t="shared" si="30"/>
        <v>0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0.25" customHeight="1">
      <c r="A66" s="44" t="s">
        <v>66</v>
      </c>
      <c r="B66" s="17">
        <v>170.0</v>
      </c>
      <c r="C66" s="18"/>
      <c r="D66" s="19">
        <f t="shared" si="25"/>
        <v>0</v>
      </c>
      <c r="E66" s="20">
        <v>160.0</v>
      </c>
      <c r="F66" s="18"/>
      <c r="G66" s="19">
        <f t="shared" si="26"/>
        <v>0</v>
      </c>
      <c r="H66" s="20">
        <v>150.0</v>
      </c>
      <c r="I66" s="32"/>
      <c r="J66" s="32">
        <f t="shared" si="27"/>
        <v>0</v>
      </c>
      <c r="K66" s="19">
        <f t="shared" si="28"/>
        <v>0</v>
      </c>
      <c r="L66" s="21">
        <f t="shared" si="29"/>
        <v>0</v>
      </c>
      <c r="M66" s="20">
        <v>125.0</v>
      </c>
      <c r="N66" s="32">
        <v>15.0</v>
      </c>
      <c r="O66" s="32">
        <v>12.5</v>
      </c>
      <c r="P66" s="32">
        <f t="shared" si="30"/>
        <v>0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67</v>
      </c>
      <c r="B67" s="17">
        <v>220.0</v>
      </c>
      <c r="C67" s="18"/>
      <c r="D67" s="19">
        <f t="shared" si="25"/>
        <v>0</v>
      </c>
      <c r="E67" s="20"/>
      <c r="F67" s="18"/>
      <c r="G67" s="19">
        <f t="shared" si="26"/>
        <v>0</v>
      </c>
      <c r="H67" s="20"/>
      <c r="I67" s="32"/>
      <c r="J67" s="32">
        <f t="shared" si="27"/>
        <v>0</v>
      </c>
      <c r="K67" s="19">
        <f t="shared" si="28"/>
        <v>0</v>
      </c>
      <c r="L67" s="21">
        <f t="shared" si="29"/>
        <v>0</v>
      </c>
      <c r="M67" s="20"/>
      <c r="N67" s="32"/>
      <c r="O67" s="32"/>
      <c r="P67" s="32">
        <f t="shared" si="30"/>
        <v>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68</v>
      </c>
      <c r="B68" s="17">
        <v>50.0</v>
      </c>
      <c r="C68" s="18"/>
      <c r="D68" s="19">
        <f t="shared" si="25"/>
        <v>0</v>
      </c>
      <c r="E68" s="20"/>
      <c r="F68" s="18"/>
      <c r="G68" s="19">
        <f t="shared" si="26"/>
        <v>0</v>
      </c>
      <c r="H68" s="20"/>
      <c r="I68" s="32"/>
      <c r="J68" s="32">
        <f t="shared" si="27"/>
        <v>0</v>
      </c>
      <c r="K68" s="19">
        <f t="shared" si="28"/>
        <v>0</v>
      </c>
      <c r="L68" s="21">
        <f t="shared" si="29"/>
        <v>0</v>
      </c>
      <c r="M68" s="20">
        <v>42.0</v>
      </c>
      <c r="N68" s="32"/>
      <c r="O68" s="32"/>
      <c r="P68" s="32">
        <f t="shared" si="30"/>
        <v>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68</v>
      </c>
      <c r="B69" s="17">
        <v>25.0</v>
      </c>
      <c r="C69" s="18"/>
      <c r="D69" s="19">
        <f t="shared" si="25"/>
        <v>0</v>
      </c>
      <c r="E69" s="20"/>
      <c r="F69" s="18"/>
      <c r="G69" s="19">
        <f t="shared" si="26"/>
        <v>0</v>
      </c>
      <c r="H69" s="20"/>
      <c r="I69" s="32"/>
      <c r="J69" s="32">
        <f t="shared" si="27"/>
        <v>0</v>
      </c>
      <c r="K69" s="19">
        <f t="shared" si="28"/>
        <v>0</v>
      </c>
      <c r="L69" s="21">
        <f t="shared" si="29"/>
        <v>0</v>
      </c>
      <c r="M69" s="20">
        <v>20.0</v>
      </c>
      <c r="N69" s="32"/>
      <c r="O69" s="32"/>
      <c r="P69" s="32">
        <f t="shared" si="30"/>
        <v>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69</v>
      </c>
      <c r="B70" s="17">
        <v>115.0</v>
      </c>
      <c r="C70" s="26"/>
      <c r="D70" s="19">
        <f t="shared" si="25"/>
        <v>0</v>
      </c>
      <c r="E70" s="20">
        <v>110.0</v>
      </c>
      <c r="F70" s="18"/>
      <c r="G70" s="19">
        <f t="shared" si="26"/>
        <v>0</v>
      </c>
      <c r="H70" s="20">
        <v>105.0</v>
      </c>
      <c r="I70" s="32"/>
      <c r="J70" s="32">
        <f t="shared" si="27"/>
        <v>0</v>
      </c>
      <c r="K70" s="19">
        <f t="shared" si="28"/>
        <v>0</v>
      </c>
      <c r="L70" s="21">
        <f t="shared" si="29"/>
        <v>0</v>
      </c>
      <c r="M70" s="20">
        <v>85.0</v>
      </c>
      <c r="N70" s="32"/>
      <c r="O70" s="32"/>
      <c r="P70" s="32">
        <f t="shared" si="30"/>
        <v>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69</v>
      </c>
      <c r="B71" s="17">
        <v>20.0</v>
      </c>
      <c r="C71" s="26">
        <v>6.0</v>
      </c>
      <c r="D71" s="19">
        <f t="shared" si="25"/>
        <v>120</v>
      </c>
      <c r="E71" s="20">
        <v>20.0</v>
      </c>
      <c r="F71" s="18"/>
      <c r="G71" s="19">
        <f t="shared" si="26"/>
        <v>0</v>
      </c>
      <c r="H71" s="20">
        <v>20.0</v>
      </c>
      <c r="I71" s="32"/>
      <c r="J71" s="32">
        <f t="shared" si="27"/>
        <v>0</v>
      </c>
      <c r="K71" s="19">
        <f t="shared" si="28"/>
        <v>120</v>
      </c>
      <c r="L71" s="21">
        <f t="shared" si="29"/>
        <v>6</v>
      </c>
      <c r="M71" s="20">
        <v>15.0</v>
      </c>
      <c r="N71" s="32"/>
      <c r="O71" s="32"/>
      <c r="P71" s="32">
        <f t="shared" si="30"/>
        <v>30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70</v>
      </c>
      <c r="B72" s="42">
        <v>230.0</v>
      </c>
      <c r="C72" s="43"/>
      <c r="D72" s="32">
        <f t="shared" si="25"/>
        <v>0</v>
      </c>
      <c r="E72" s="51"/>
      <c r="F72" s="43"/>
      <c r="G72" s="32">
        <f t="shared" si="26"/>
        <v>0</v>
      </c>
      <c r="H72" s="51"/>
      <c r="I72" s="32"/>
      <c r="J72" s="32">
        <f t="shared" si="27"/>
        <v>0</v>
      </c>
      <c r="K72" s="19">
        <f t="shared" si="28"/>
        <v>0</v>
      </c>
      <c r="L72" s="21">
        <f t="shared" si="29"/>
        <v>0</v>
      </c>
      <c r="M72" s="73"/>
      <c r="N72" s="32"/>
      <c r="O72" s="32"/>
      <c r="P72" s="32">
        <f t="shared" si="30"/>
        <v>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1.75" customHeight="1">
      <c r="A73" s="74"/>
      <c r="B73" s="75"/>
      <c r="C73" s="70" t="s">
        <v>26</v>
      </c>
      <c r="D73" s="70">
        <f>SUM(D62:D72)</f>
        <v>120</v>
      </c>
      <c r="E73" s="70"/>
      <c r="F73" s="70" t="s">
        <v>26</v>
      </c>
      <c r="G73" s="70">
        <f>SUM(G62:G72)</f>
        <v>0</v>
      </c>
      <c r="H73" s="71"/>
      <c r="I73" s="71" t="s">
        <v>26</v>
      </c>
      <c r="J73" s="70">
        <f>SUM(J62:J72)</f>
        <v>0</v>
      </c>
      <c r="K73" s="123">
        <f t="shared" si="28"/>
        <v>120</v>
      </c>
      <c r="L73" s="123"/>
      <c r="M73" s="71" t="s">
        <v>26</v>
      </c>
      <c r="N73" s="70"/>
      <c r="O73" s="70"/>
      <c r="P73" s="70">
        <f>SUM(P62:P72)</f>
        <v>30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4.0" customHeight="1">
      <c r="A74" s="76" t="s">
        <v>71</v>
      </c>
      <c r="B74" s="8" t="s">
        <v>2</v>
      </c>
      <c r="C74" s="9" t="s">
        <v>3</v>
      </c>
      <c r="D74" s="10" t="s">
        <v>4</v>
      </c>
      <c r="E74" s="8" t="s">
        <v>5</v>
      </c>
      <c r="F74" s="9" t="s">
        <v>3</v>
      </c>
      <c r="G74" s="9" t="s">
        <v>4</v>
      </c>
      <c r="H74" s="46" t="s">
        <v>6</v>
      </c>
      <c r="I74" s="11" t="s">
        <v>3</v>
      </c>
      <c r="J74" s="11" t="s">
        <v>7</v>
      </c>
      <c r="K74" s="116" t="s">
        <v>96</v>
      </c>
      <c r="L74" s="12" t="s">
        <v>8</v>
      </c>
      <c r="M74" s="8" t="s">
        <v>9</v>
      </c>
      <c r="N74" s="10" t="s">
        <v>10</v>
      </c>
      <c r="O74" s="10" t="s">
        <v>11</v>
      </c>
      <c r="P74" s="9" t="s">
        <v>12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77" t="s">
        <v>72</v>
      </c>
      <c r="B75" s="42">
        <v>475.0</v>
      </c>
      <c r="C75" s="43"/>
      <c r="D75" s="32">
        <f t="shared" ref="D75:D78" si="31">B75*C75</f>
        <v>0</v>
      </c>
      <c r="E75" s="20">
        <v>450.0</v>
      </c>
      <c r="F75" s="43"/>
      <c r="G75" s="32">
        <f t="shared" ref="G75:G78" si="32">E75*F75</f>
        <v>0</v>
      </c>
      <c r="H75" s="20">
        <v>430.0</v>
      </c>
      <c r="I75" s="32"/>
      <c r="J75" s="32">
        <f t="shared" ref="J75:J78" si="33">H75*I75</f>
        <v>0</v>
      </c>
      <c r="K75" s="19">
        <f t="shared" ref="K75:K79" si="34">D75+G75+J75</f>
        <v>0</v>
      </c>
      <c r="L75" s="21">
        <f t="shared" ref="L75:L78" si="35">C75+F75+I75</f>
        <v>0</v>
      </c>
      <c r="M75" s="20">
        <v>350.0</v>
      </c>
      <c r="N75" s="19">
        <v>42.0</v>
      </c>
      <c r="O75" s="19">
        <v>35.0</v>
      </c>
      <c r="P75" s="19">
        <f t="shared" ref="P75:P78" si="36">((B75-M75)*C75)+((E75-M75)*F75)+((H75-M75)*I75)</f>
        <v>0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49" t="s">
        <v>73</v>
      </c>
      <c r="B76" s="17">
        <v>800.0</v>
      </c>
      <c r="C76" s="26"/>
      <c r="D76" s="19">
        <f t="shared" si="31"/>
        <v>0</v>
      </c>
      <c r="E76" s="20">
        <v>750.0</v>
      </c>
      <c r="F76" s="26"/>
      <c r="G76" s="19">
        <f t="shared" si="32"/>
        <v>0</v>
      </c>
      <c r="H76" s="20">
        <v>700.0</v>
      </c>
      <c r="I76" s="19"/>
      <c r="J76" s="19">
        <f t="shared" si="33"/>
        <v>0</v>
      </c>
      <c r="K76" s="19">
        <f t="shared" si="34"/>
        <v>0</v>
      </c>
      <c r="L76" s="21">
        <f t="shared" si="35"/>
        <v>0</v>
      </c>
      <c r="M76" s="20">
        <v>550.0</v>
      </c>
      <c r="N76" s="19">
        <v>66.0</v>
      </c>
      <c r="O76" s="19">
        <v>55.0</v>
      </c>
      <c r="P76" s="19">
        <f t="shared" si="36"/>
        <v>0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0.25" customHeight="1">
      <c r="A77" s="22" t="s">
        <v>74</v>
      </c>
      <c r="B77" s="17">
        <v>375.0</v>
      </c>
      <c r="C77" s="18"/>
      <c r="D77" s="19">
        <f t="shared" si="31"/>
        <v>0</v>
      </c>
      <c r="E77" s="20">
        <v>350.0</v>
      </c>
      <c r="F77" s="18"/>
      <c r="G77" s="19">
        <f t="shared" si="32"/>
        <v>0</v>
      </c>
      <c r="H77" s="20">
        <v>325.0</v>
      </c>
      <c r="I77" s="19"/>
      <c r="J77" s="19">
        <f t="shared" si="33"/>
        <v>0</v>
      </c>
      <c r="K77" s="19">
        <f t="shared" si="34"/>
        <v>0</v>
      </c>
      <c r="L77" s="21">
        <f t="shared" si="35"/>
        <v>0</v>
      </c>
      <c r="M77" s="20">
        <v>250.0</v>
      </c>
      <c r="N77" s="19">
        <v>30.0</v>
      </c>
      <c r="O77" s="19">
        <v>25.0</v>
      </c>
      <c r="P77" s="19">
        <f t="shared" si="36"/>
        <v>0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0.25" customHeight="1">
      <c r="A78" s="22" t="s">
        <v>75</v>
      </c>
      <c r="B78" s="17">
        <v>950.0</v>
      </c>
      <c r="C78" s="18"/>
      <c r="D78" s="19">
        <f t="shared" si="31"/>
        <v>0</v>
      </c>
      <c r="E78" s="20">
        <v>900.0</v>
      </c>
      <c r="F78" s="18"/>
      <c r="G78" s="19">
        <f t="shared" si="32"/>
        <v>0</v>
      </c>
      <c r="H78" s="20">
        <v>800.0</v>
      </c>
      <c r="I78" s="19"/>
      <c r="J78" s="19">
        <f t="shared" si="33"/>
        <v>0</v>
      </c>
      <c r="K78" s="19">
        <f t="shared" si="34"/>
        <v>0</v>
      </c>
      <c r="L78" s="21">
        <f t="shared" si="35"/>
        <v>0</v>
      </c>
      <c r="M78" s="20">
        <v>750.0</v>
      </c>
      <c r="N78" s="19">
        <v>90.0</v>
      </c>
      <c r="O78" s="19">
        <v>75.0</v>
      </c>
      <c r="P78" s="19">
        <f t="shared" si="36"/>
        <v>0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0.25" customHeight="1">
      <c r="A79" s="44"/>
      <c r="B79" s="78"/>
      <c r="C79" s="70" t="s">
        <v>26</v>
      </c>
      <c r="D79" s="70">
        <f>SUM(D75:D78)</f>
        <v>0</v>
      </c>
      <c r="E79" s="70"/>
      <c r="F79" s="70" t="s">
        <v>26</v>
      </c>
      <c r="G79" s="70">
        <f>SUM(G75:G78)</f>
        <v>0</v>
      </c>
      <c r="H79" s="71"/>
      <c r="I79" s="71" t="s">
        <v>26</v>
      </c>
      <c r="J79" s="70">
        <f>SUM(J75:J78)</f>
        <v>0</v>
      </c>
      <c r="K79" s="123">
        <f t="shared" si="34"/>
        <v>0</v>
      </c>
      <c r="L79" s="123"/>
      <c r="M79" s="71" t="s">
        <v>26</v>
      </c>
      <c r="N79" s="70"/>
      <c r="O79" s="70"/>
      <c r="P79" s="70">
        <f>SUM(P75:P78)</f>
        <v>0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7.0" customHeight="1">
      <c r="A80" s="124" t="s">
        <v>98</v>
      </c>
      <c r="B80" s="8" t="s">
        <v>2</v>
      </c>
      <c r="C80" s="9" t="s">
        <v>3</v>
      </c>
      <c r="D80" s="10" t="s">
        <v>4</v>
      </c>
      <c r="E80" s="8" t="s">
        <v>5</v>
      </c>
      <c r="F80" s="9" t="s">
        <v>3</v>
      </c>
      <c r="G80" s="9" t="s">
        <v>4</v>
      </c>
      <c r="H80" s="46" t="s">
        <v>6</v>
      </c>
      <c r="I80" s="11" t="s">
        <v>3</v>
      </c>
      <c r="J80" s="11" t="s">
        <v>7</v>
      </c>
      <c r="K80" s="116" t="s">
        <v>96</v>
      </c>
      <c r="L80" s="12" t="s">
        <v>8</v>
      </c>
      <c r="M80" s="8" t="s">
        <v>9</v>
      </c>
      <c r="N80" s="10" t="s">
        <v>10</v>
      </c>
      <c r="O80" s="10" t="s">
        <v>11</v>
      </c>
      <c r="P80" s="9" t="s">
        <v>12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125" t="s">
        <v>99</v>
      </c>
      <c r="B81" s="126">
        <v>100.0</v>
      </c>
      <c r="C81" s="26">
        <v>2.0</v>
      </c>
      <c r="D81" s="19">
        <f t="shared" ref="D81:D91" si="37">B81*C81</f>
        <v>200</v>
      </c>
      <c r="E81" s="127"/>
      <c r="F81" s="18"/>
      <c r="G81" s="19"/>
      <c r="H81" s="127"/>
      <c r="I81" s="19"/>
      <c r="J81" s="19"/>
      <c r="K81" s="19">
        <f t="shared" ref="K81:K92" si="38">D81+G81+J81</f>
        <v>200</v>
      </c>
      <c r="L81" s="21">
        <f t="shared" ref="L81:L91" si="39">C81+F81+I81</f>
        <v>2</v>
      </c>
      <c r="M81" s="128">
        <v>90.0</v>
      </c>
      <c r="N81" s="19"/>
      <c r="O81" s="19"/>
      <c r="P81" s="19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129" t="s">
        <v>100</v>
      </c>
      <c r="B82" s="130">
        <v>800.0</v>
      </c>
      <c r="C82" s="26">
        <v>3.0</v>
      </c>
      <c r="D82" s="19">
        <f t="shared" si="37"/>
        <v>2400</v>
      </c>
      <c r="E82" s="127"/>
      <c r="F82" s="18"/>
      <c r="G82" s="19"/>
      <c r="H82" s="127"/>
      <c r="I82" s="19"/>
      <c r="J82" s="19"/>
      <c r="K82" s="19">
        <f t="shared" si="38"/>
        <v>2400</v>
      </c>
      <c r="L82" s="21">
        <f t="shared" si="39"/>
        <v>3</v>
      </c>
      <c r="M82" s="128">
        <v>700.0</v>
      </c>
      <c r="N82" s="19"/>
      <c r="O82" s="19"/>
      <c r="P82" s="19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131" t="s">
        <v>101</v>
      </c>
      <c r="B83" s="130">
        <v>1750.0</v>
      </c>
      <c r="C83" s="18"/>
      <c r="D83" s="19">
        <f t="shared" si="37"/>
        <v>0</v>
      </c>
      <c r="E83" s="127"/>
      <c r="F83" s="18"/>
      <c r="G83" s="19"/>
      <c r="H83" s="127"/>
      <c r="I83" s="19"/>
      <c r="J83" s="19"/>
      <c r="K83" s="19">
        <f t="shared" si="38"/>
        <v>0</v>
      </c>
      <c r="L83" s="21">
        <f t="shared" si="39"/>
        <v>0</v>
      </c>
      <c r="M83" s="128">
        <v>1500.0</v>
      </c>
      <c r="N83" s="19"/>
      <c r="O83" s="19"/>
      <c r="P83" s="19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0.25" customHeight="1">
      <c r="A84" s="131" t="s">
        <v>46</v>
      </c>
      <c r="B84" s="130">
        <v>100.0</v>
      </c>
      <c r="C84" s="18"/>
      <c r="D84" s="19">
        <f t="shared" si="37"/>
        <v>0</v>
      </c>
      <c r="E84" s="127"/>
      <c r="F84" s="18"/>
      <c r="G84" s="19"/>
      <c r="H84" s="127"/>
      <c r="I84" s="19"/>
      <c r="J84" s="19"/>
      <c r="K84" s="19">
        <f t="shared" si="38"/>
        <v>0</v>
      </c>
      <c r="L84" s="21">
        <f t="shared" si="39"/>
        <v>0</v>
      </c>
      <c r="M84" s="128">
        <v>90.0</v>
      </c>
      <c r="N84" s="19"/>
      <c r="O84" s="19"/>
      <c r="P84" s="19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131" t="s">
        <v>48</v>
      </c>
      <c r="B85" s="130">
        <v>250.0</v>
      </c>
      <c r="C85" s="26"/>
      <c r="D85" s="19">
        <f t="shared" si="37"/>
        <v>0</v>
      </c>
      <c r="E85" s="127"/>
      <c r="F85" s="18"/>
      <c r="G85" s="19"/>
      <c r="H85" s="127"/>
      <c r="I85" s="19"/>
      <c r="J85" s="19"/>
      <c r="K85" s="19">
        <f t="shared" si="38"/>
        <v>0</v>
      </c>
      <c r="L85" s="21">
        <f t="shared" si="39"/>
        <v>0</v>
      </c>
      <c r="M85" s="128">
        <v>200.0</v>
      </c>
      <c r="N85" s="19"/>
      <c r="O85" s="19"/>
      <c r="P85" s="19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131" t="s">
        <v>102</v>
      </c>
      <c r="B86" s="130">
        <v>100.0</v>
      </c>
      <c r="C86" s="18"/>
      <c r="D86" s="19">
        <f t="shared" si="37"/>
        <v>0</v>
      </c>
      <c r="E86" s="127"/>
      <c r="F86" s="18"/>
      <c r="G86" s="19"/>
      <c r="H86" s="127"/>
      <c r="I86" s="19"/>
      <c r="J86" s="19"/>
      <c r="K86" s="19">
        <f t="shared" si="38"/>
        <v>0</v>
      </c>
      <c r="L86" s="21">
        <f t="shared" si="39"/>
        <v>0</v>
      </c>
      <c r="M86" s="128">
        <v>90.0</v>
      </c>
      <c r="N86" s="19"/>
      <c r="O86" s="19"/>
      <c r="P86" s="1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31" t="s">
        <v>103</v>
      </c>
      <c r="B87" s="130">
        <v>1500.0</v>
      </c>
      <c r="C87" s="18"/>
      <c r="D87" s="19">
        <f t="shared" si="37"/>
        <v>0</v>
      </c>
      <c r="E87" s="127"/>
      <c r="F87" s="18"/>
      <c r="G87" s="19"/>
      <c r="H87" s="127"/>
      <c r="I87" s="19"/>
      <c r="J87" s="19"/>
      <c r="K87" s="19">
        <f t="shared" si="38"/>
        <v>0</v>
      </c>
      <c r="L87" s="21">
        <f t="shared" si="39"/>
        <v>0</v>
      </c>
      <c r="M87" s="128">
        <v>1300.0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31" t="s">
        <v>104</v>
      </c>
      <c r="B88" s="130">
        <v>400.0</v>
      </c>
      <c r="C88" s="26">
        <v>2.0</v>
      </c>
      <c r="D88" s="19">
        <f t="shared" si="37"/>
        <v>800</v>
      </c>
      <c r="E88" s="127"/>
      <c r="F88" s="18"/>
      <c r="G88" s="19"/>
      <c r="H88" s="127"/>
      <c r="I88" s="19"/>
      <c r="J88" s="19"/>
      <c r="K88" s="19">
        <f t="shared" si="38"/>
        <v>800</v>
      </c>
      <c r="L88" s="21">
        <f t="shared" si="39"/>
        <v>2</v>
      </c>
      <c r="M88" s="128">
        <v>350.0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105</v>
      </c>
      <c r="B89" s="130">
        <v>700.0</v>
      </c>
      <c r="C89" s="26">
        <v>2.0</v>
      </c>
      <c r="D89" s="19">
        <f t="shared" si="37"/>
        <v>1400</v>
      </c>
      <c r="E89" s="127"/>
      <c r="F89" s="18"/>
      <c r="G89" s="19"/>
      <c r="H89" s="127"/>
      <c r="I89" s="19"/>
      <c r="J89" s="19"/>
      <c r="K89" s="19">
        <f t="shared" si="38"/>
        <v>1400</v>
      </c>
      <c r="L89" s="21">
        <f t="shared" si="39"/>
        <v>2</v>
      </c>
      <c r="M89" s="128">
        <v>600.0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106</v>
      </c>
      <c r="B90" s="130">
        <v>150.0</v>
      </c>
      <c r="C90" s="18"/>
      <c r="D90" s="19">
        <f t="shared" si="37"/>
        <v>0</v>
      </c>
      <c r="E90" s="127"/>
      <c r="F90" s="18"/>
      <c r="G90" s="19"/>
      <c r="H90" s="127"/>
      <c r="I90" s="19"/>
      <c r="J90" s="19"/>
      <c r="K90" s="19">
        <f t="shared" si="38"/>
        <v>0</v>
      </c>
      <c r="L90" s="21">
        <f t="shared" si="39"/>
        <v>0</v>
      </c>
      <c r="M90" s="128">
        <v>130.0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107</v>
      </c>
      <c r="B91" s="130">
        <v>2100.0</v>
      </c>
      <c r="C91" s="26">
        <v>3.0</v>
      </c>
      <c r="D91" s="19">
        <f t="shared" si="37"/>
        <v>6300</v>
      </c>
      <c r="E91" s="20"/>
      <c r="F91" s="18"/>
      <c r="G91" s="19"/>
      <c r="H91" s="20"/>
      <c r="I91" s="19"/>
      <c r="J91" s="19"/>
      <c r="K91" s="19">
        <f t="shared" si="38"/>
        <v>6300</v>
      </c>
      <c r="L91" s="21">
        <f t="shared" si="39"/>
        <v>3</v>
      </c>
      <c r="M91" s="128">
        <v>1900.0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44"/>
      <c r="B92" s="78"/>
      <c r="C92" s="70" t="s">
        <v>26</v>
      </c>
      <c r="D92" s="70">
        <f>SUM(D81:D91)</f>
        <v>11100</v>
      </c>
      <c r="E92" s="70"/>
      <c r="F92" s="70" t="s">
        <v>26</v>
      </c>
      <c r="G92" s="70">
        <f>SUM(G81:G91)</f>
        <v>0</v>
      </c>
      <c r="H92" s="71"/>
      <c r="I92" s="71" t="s">
        <v>26</v>
      </c>
      <c r="J92" s="70">
        <f>SUM(J81:J91)</f>
        <v>0</v>
      </c>
      <c r="K92" s="123">
        <f t="shared" si="38"/>
        <v>11100</v>
      </c>
      <c r="L92" s="123"/>
      <c r="M92" s="71" t="s">
        <v>26</v>
      </c>
      <c r="N92" s="70"/>
      <c r="O92" s="70"/>
      <c r="P92" s="70">
        <f>SUM(P81:P91)</f>
        <v>0</v>
      </c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7.0" customHeight="1">
      <c r="A93" s="79" t="s">
        <v>76</v>
      </c>
      <c r="B93" s="8" t="s">
        <v>2</v>
      </c>
      <c r="C93" s="9" t="s">
        <v>3</v>
      </c>
      <c r="D93" s="10" t="s">
        <v>4</v>
      </c>
      <c r="E93" s="8" t="s">
        <v>5</v>
      </c>
      <c r="F93" s="9" t="s">
        <v>3</v>
      </c>
      <c r="G93" s="9" t="s">
        <v>4</v>
      </c>
      <c r="H93" s="46" t="s">
        <v>6</v>
      </c>
      <c r="I93" s="11" t="s">
        <v>3</v>
      </c>
      <c r="J93" s="11" t="s">
        <v>7</v>
      </c>
      <c r="K93" s="116" t="s">
        <v>96</v>
      </c>
      <c r="L93" s="12" t="s">
        <v>8</v>
      </c>
      <c r="M93" s="8" t="s">
        <v>9</v>
      </c>
      <c r="N93" s="10" t="s">
        <v>10</v>
      </c>
      <c r="O93" s="10" t="s">
        <v>11</v>
      </c>
      <c r="P93" s="9" t="s">
        <v>12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44" t="s">
        <v>77</v>
      </c>
      <c r="B94" s="42">
        <v>45.0</v>
      </c>
      <c r="C94" s="80"/>
      <c r="D94" s="32">
        <f t="shared" ref="D94:D95" si="40">B94*C94</f>
        <v>0</v>
      </c>
      <c r="E94" s="20">
        <v>40.0</v>
      </c>
      <c r="F94" s="80"/>
      <c r="G94" s="32">
        <f t="shared" ref="G94:G95" si="41">E94*F94</f>
        <v>0</v>
      </c>
      <c r="H94" s="20">
        <v>25.0</v>
      </c>
      <c r="I94" s="81"/>
      <c r="J94" s="32">
        <f t="shared" ref="J94:J95" si="42">H94*I94</f>
        <v>0</v>
      </c>
      <c r="K94" s="19">
        <f t="shared" ref="K94:K96" si="43">D94+G94+J94</f>
        <v>0</v>
      </c>
      <c r="L94" s="21">
        <f t="shared" ref="L94:L95" si="44">C94+F94+I94</f>
        <v>0</v>
      </c>
      <c r="M94" s="20">
        <v>17.36</v>
      </c>
      <c r="N94" s="32">
        <v>2.08</v>
      </c>
      <c r="O94" s="32">
        <v>1.74</v>
      </c>
      <c r="P94" s="32">
        <f t="shared" ref="P94:P95" si="45">((B94-M94)*C94)+((E94-M94)*F94)+((H94-M94)*I94)</f>
        <v>0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44" t="s">
        <v>78</v>
      </c>
      <c r="B95" s="42">
        <v>25.0</v>
      </c>
      <c r="C95" s="80"/>
      <c r="D95" s="32">
        <f t="shared" si="40"/>
        <v>0</v>
      </c>
      <c r="E95" s="20">
        <v>15.0</v>
      </c>
      <c r="F95" s="80"/>
      <c r="G95" s="32">
        <f t="shared" si="41"/>
        <v>0</v>
      </c>
      <c r="H95" s="20">
        <v>20.0</v>
      </c>
      <c r="I95" s="81"/>
      <c r="J95" s="32">
        <f t="shared" si="42"/>
        <v>0</v>
      </c>
      <c r="K95" s="19">
        <f t="shared" si="43"/>
        <v>0</v>
      </c>
      <c r="L95" s="21">
        <f t="shared" si="44"/>
        <v>0</v>
      </c>
      <c r="M95" s="20">
        <v>10.08</v>
      </c>
      <c r="N95" s="32">
        <v>1.21</v>
      </c>
      <c r="O95" s="32">
        <v>1.01</v>
      </c>
      <c r="P95" s="32">
        <f t="shared" si="45"/>
        <v>0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44"/>
      <c r="B96" s="78"/>
      <c r="C96" s="70" t="s">
        <v>26</v>
      </c>
      <c r="D96" s="70">
        <f>SUM(D94+D95)</f>
        <v>0</v>
      </c>
      <c r="E96" s="70"/>
      <c r="F96" s="70" t="s">
        <v>26</v>
      </c>
      <c r="G96" s="70">
        <f>SUM(G94+G95)</f>
        <v>0</v>
      </c>
      <c r="H96" s="71"/>
      <c r="I96" s="71" t="s">
        <v>26</v>
      </c>
      <c r="J96" s="70">
        <f>SUM(J94+J95)</f>
        <v>0</v>
      </c>
      <c r="K96" s="123">
        <f t="shared" si="43"/>
        <v>0</v>
      </c>
      <c r="L96" s="123"/>
      <c r="M96" s="71" t="s">
        <v>26</v>
      </c>
      <c r="N96" s="70"/>
      <c r="O96" s="70"/>
      <c r="P96" s="70">
        <f>SUM(P94)</f>
        <v>0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7.0" customHeight="1">
      <c r="A97" s="79" t="s">
        <v>79</v>
      </c>
      <c r="B97" s="8" t="s">
        <v>2</v>
      </c>
      <c r="C97" s="9" t="s">
        <v>3</v>
      </c>
      <c r="D97" s="10" t="s">
        <v>4</v>
      </c>
      <c r="E97" s="8" t="s">
        <v>5</v>
      </c>
      <c r="F97" s="9" t="s">
        <v>3</v>
      </c>
      <c r="G97" s="9" t="s">
        <v>4</v>
      </c>
      <c r="H97" s="46" t="s">
        <v>6</v>
      </c>
      <c r="I97" s="11" t="s">
        <v>3</v>
      </c>
      <c r="J97" s="11" t="s">
        <v>7</v>
      </c>
      <c r="K97" s="116" t="s">
        <v>96</v>
      </c>
      <c r="L97" s="12" t="s">
        <v>8</v>
      </c>
      <c r="M97" s="8" t="s">
        <v>9</v>
      </c>
      <c r="N97" s="10" t="s">
        <v>10</v>
      </c>
      <c r="O97" s="10" t="s">
        <v>11</v>
      </c>
      <c r="P97" s="9" t="s">
        <v>12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0.25" customHeight="1">
      <c r="A98" s="44" t="s">
        <v>80</v>
      </c>
      <c r="B98" s="42">
        <v>550.0</v>
      </c>
      <c r="C98" s="82">
        <v>7.0</v>
      </c>
      <c r="D98" s="32">
        <f>B98*C98</f>
        <v>3850</v>
      </c>
      <c r="E98" s="20"/>
      <c r="F98" s="80"/>
      <c r="G98" s="32">
        <f>E98*F98</f>
        <v>0</v>
      </c>
      <c r="H98" s="20"/>
      <c r="I98" s="81"/>
      <c r="J98" s="32">
        <f>H98*I98</f>
        <v>0</v>
      </c>
      <c r="K98" s="19">
        <f t="shared" ref="K98:K99" si="46">D98+G98+J98</f>
        <v>3850</v>
      </c>
      <c r="L98" s="21">
        <f>C98+F98+I98</f>
        <v>7</v>
      </c>
      <c r="M98" s="20">
        <v>500.0</v>
      </c>
      <c r="N98" s="32"/>
      <c r="O98" s="32"/>
      <c r="P98" s="32">
        <f>((B98-M98)*C98)+((E98-M98)*F98)+((H98-M98)*I98)</f>
        <v>350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0.25" customHeight="1">
      <c r="A99" s="83"/>
      <c r="B99" s="84"/>
      <c r="C99" s="85" t="s">
        <v>81</v>
      </c>
      <c r="D99" s="86">
        <f>D17+D27+D37+D60+D73+D79+D96+D98+D92</f>
        <v>60105</v>
      </c>
      <c r="E99" s="87"/>
      <c r="F99" s="85" t="s">
        <v>81</v>
      </c>
      <c r="G99" s="86">
        <f>G17+G27+G37+G60+G73+G79+G96+G98+G92</f>
        <v>830</v>
      </c>
      <c r="H99" s="87"/>
      <c r="I99" s="85" t="s">
        <v>81</v>
      </c>
      <c r="J99" s="86">
        <f>J17+J27+J37+J60+J73+J79+J96+J98</f>
        <v>1875</v>
      </c>
      <c r="K99" s="118">
        <f t="shared" si="46"/>
        <v>62810</v>
      </c>
      <c r="L99" s="119"/>
      <c r="M99" s="85" t="s">
        <v>81</v>
      </c>
      <c r="N99" s="86"/>
      <c r="O99" s="86"/>
      <c r="P99" s="86">
        <f>P17+P27+P37+P60+P73+P79+P96+P98</f>
        <v>19227</v>
      </c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</row>
    <row r="100" ht="20.25" customHeight="1">
      <c r="A100" s="3"/>
      <c r="B100" s="89"/>
      <c r="C100" s="90" t="s">
        <v>82</v>
      </c>
      <c r="E100" s="91">
        <f>K99</f>
        <v>62810</v>
      </c>
      <c r="G100" s="92"/>
      <c r="H100" s="93"/>
      <c r="I100" s="92"/>
      <c r="J100" s="132"/>
      <c r="K100" s="132"/>
      <c r="L100" s="132"/>
      <c r="M100" s="132"/>
      <c r="N100" s="133" t="s">
        <v>83</v>
      </c>
      <c r="P100" s="93">
        <f>P99</f>
        <v>19227</v>
      </c>
      <c r="Q100" s="9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15.75" customHeight="1">
      <c r="B101" s="95" t="s">
        <v>84</v>
      </c>
      <c r="I101" s="95"/>
      <c r="J101" s="95"/>
      <c r="K101" s="92"/>
      <c r="L101" s="92"/>
      <c r="M101" s="95"/>
      <c r="R101" s="3"/>
      <c r="S101" s="3"/>
      <c r="T101" s="3"/>
      <c r="U101" s="2"/>
      <c r="V101" s="2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15.75" customHeight="1">
      <c r="A102" s="96"/>
      <c r="B102" s="97" t="s">
        <v>85</v>
      </c>
      <c r="C102" s="98"/>
      <c r="D102" s="99" t="s">
        <v>86</v>
      </c>
      <c r="E102" s="100"/>
      <c r="F102" s="100"/>
      <c r="G102" s="99" t="s">
        <v>87</v>
      </c>
      <c r="H102" s="98"/>
      <c r="I102" s="101"/>
      <c r="J102" s="101"/>
      <c r="K102" s="92"/>
      <c r="L102" s="92"/>
      <c r="M102" s="99" t="s">
        <v>88</v>
      </c>
      <c r="N102" s="98"/>
      <c r="O102" s="99" t="s">
        <v>87</v>
      </c>
      <c r="P102" s="98"/>
      <c r="Q102" s="101"/>
      <c r="R102" s="3"/>
      <c r="S102" s="3"/>
      <c r="T102" s="3"/>
      <c r="U102" s="2"/>
      <c r="V102" s="2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15.75" customHeight="1">
      <c r="A103" s="102"/>
      <c r="B103" s="103">
        <v>1000.0</v>
      </c>
      <c r="C103" s="98"/>
      <c r="D103" s="104">
        <v>35.0</v>
      </c>
      <c r="E103" s="100"/>
      <c r="F103" s="100"/>
      <c r="G103" s="105">
        <f>D103*B103</f>
        <v>35000</v>
      </c>
      <c r="H103" s="98"/>
      <c r="I103" s="106"/>
      <c r="J103" s="2"/>
      <c r="K103" s="92"/>
      <c r="L103" s="92"/>
      <c r="M103" s="134"/>
      <c r="N103" s="98"/>
      <c r="O103" s="107">
        <v>250.0</v>
      </c>
      <c r="P103" s="98"/>
      <c r="Q103" s="135"/>
      <c r="R103" s="3"/>
      <c r="S103" s="3"/>
      <c r="T103" s="3"/>
      <c r="U103" s="2"/>
      <c r="V103" s="2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15.75" customHeight="1">
      <c r="A104" s="102"/>
      <c r="B104" s="103">
        <v>500.0</v>
      </c>
      <c r="C104" s="98"/>
      <c r="D104" s="104">
        <v>29.0</v>
      </c>
      <c r="E104" s="100"/>
      <c r="F104" s="100"/>
      <c r="G104" s="105">
        <f>B104*D104</f>
        <v>14500</v>
      </c>
      <c r="H104" s="98"/>
      <c r="I104" s="106"/>
      <c r="J104" s="2"/>
      <c r="K104" s="92"/>
      <c r="L104" s="92"/>
      <c r="M104" s="134"/>
      <c r="N104" s="98"/>
      <c r="O104" s="107">
        <v>430.0</v>
      </c>
      <c r="P104" s="98"/>
      <c r="Q104" s="135"/>
      <c r="R104" s="3"/>
      <c r="S104" s="3"/>
      <c r="T104" s="3"/>
      <c r="U104" s="2"/>
      <c r="V104" s="2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A105" s="102"/>
      <c r="B105" s="103">
        <v>200.0</v>
      </c>
      <c r="C105" s="98"/>
      <c r="D105" s="108"/>
      <c r="E105" s="100"/>
      <c r="F105" s="100"/>
      <c r="G105" s="105">
        <f>D105*B105</f>
        <v>0</v>
      </c>
      <c r="H105" s="98"/>
      <c r="I105" s="106"/>
      <c r="J105" s="2"/>
      <c r="K105" s="92"/>
      <c r="L105" s="92"/>
      <c r="M105" s="134"/>
      <c r="N105" s="98"/>
      <c r="O105" s="107">
        <v>150.0</v>
      </c>
      <c r="P105" s="98"/>
      <c r="Q105" s="135"/>
      <c r="R105" s="3"/>
      <c r="S105" s="3"/>
      <c r="T105" s="3"/>
      <c r="U105" s="2"/>
      <c r="V105" s="2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102"/>
      <c r="B106" s="103">
        <v>100.0</v>
      </c>
      <c r="C106" s="98"/>
      <c r="D106" s="104">
        <v>22.0</v>
      </c>
      <c r="E106" s="100"/>
      <c r="F106" s="100"/>
      <c r="G106" s="105">
        <f>B106*D106</f>
        <v>2200</v>
      </c>
      <c r="H106" s="98"/>
      <c r="I106" s="106"/>
      <c r="J106" s="2"/>
      <c r="K106" s="92"/>
      <c r="L106" s="92"/>
      <c r="M106" s="134"/>
      <c r="N106" s="98"/>
      <c r="O106" s="107">
        <v>3050.0</v>
      </c>
      <c r="P106" s="98"/>
      <c r="Q106" s="135"/>
      <c r="R106" s="3"/>
      <c r="S106" s="3"/>
      <c r="T106" s="3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102"/>
      <c r="B107" s="103">
        <v>50.0</v>
      </c>
      <c r="C107" s="98"/>
      <c r="D107" s="104"/>
      <c r="E107" s="100"/>
      <c r="F107" s="100"/>
      <c r="G107" s="105">
        <f>D107*B107</f>
        <v>0</v>
      </c>
      <c r="H107" s="98"/>
      <c r="I107" s="106"/>
      <c r="J107" s="2"/>
      <c r="K107" s="92"/>
      <c r="L107" s="92"/>
      <c r="M107" s="134"/>
      <c r="N107" s="98"/>
      <c r="O107" s="107">
        <v>700.0</v>
      </c>
      <c r="P107" s="98"/>
      <c r="Q107" s="135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102"/>
      <c r="B108" s="103">
        <v>20.0</v>
      </c>
      <c r="C108" s="98"/>
      <c r="D108" s="104"/>
      <c r="E108" s="100"/>
      <c r="F108" s="100"/>
      <c r="G108" s="105">
        <f>B108*D108</f>
        <v>0</v>
      </c>
      <c r="H108" s="98"/>
      <c r="I108" s="106"/>
      <c r="J108" s="2"/>
      <c r="K108" s="92"/>
      <c r="L108" s="92"/>
      <c r="M108" s="134"/>
      <c r="N108" s="98"/>
      <c r="O108" s="107">
        <v>550.0</v>
      </c>
      <c r="P108" s="98"/>
      <c r="Q108" s="13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96"/>
      <c r="B109" s="97" t="s">
        <v>89</v>
      </c>
      <c r="C109" s="98"/>
      <c r="D109" s="99" t="s">
        <v>86</v>
      </c>
      <c r="E109" s="100"/>
      <c r="F109" s="100"/>
      <c r="G109" s="99" t="s">
        <v>87</v>
      </c>
      <c r="H109" s="98"/>
      <c r="I109" s="109"/>
      <c r="J109" s="92"/>
      <c r="K109" s="92"/>
      <c r="L109" s="92"/>
      <c r="M109" s="134"/>
      <c r="N109" s="98"/>
      <c r="O109" s="107">
        <v>430.0</v>
      </c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20.0</v>
      </c>
      <c r="C110" s="98"/>
      <c r="D110" s="104">
        <v>1.0</v>
      </c>
      <c r="E110" s="100"/>
      <c r="F110" s="100"/>
      <c r="G110" s="105">
        <f>D110*B110</f>
        <v>20</v>
      </c>
      <c r="H110" s="98"/>
      <c r="I110" s="106"/>
      <c r="J110" s="2"/>
      <c r="K110" s="92"/>
      <c r="L110" s="92"/>
      <c r="M110" s="134"/>
      <c r="N110" s="98"/>
      <c r="O110" s="107">
        <v>2100.0</v>
      </c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/>
      <c r="C111" s="98"/>
      <c r="D111" s="104"/>
      <c r="E111" s="100"/>
      <c r="F111" s="100"/>
      <c r="G111" s="105"/>
      <c r="H111" s="98"/>
      <c r="I111" s="106"/>
      <c r="J111" s="2"/>
      <c r="K111" s="92"/>
      <c r="L111" s="92"/>
      <c r="M111" s="103"/>
      <c r="N111" s="98"/>
      <c r="O111" s="107">
        <v>450.0</v>
      </c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/>
      <c r="C112" s="98"/>
      <c r="D112" s="104"/>
      <c r="E112" s="100"/>
      <c r="F112" s="100"/>
      <c r="G112" s="105"/>
      <c r="H112" s="98"/>
      <c r="I112" s="106"/>
      <c r="J112" s="2"/>
      <c r="K112" s="92"/>
      <c r="L112" s="92"/>
      <c r="M112" s="103"/>
      <c r="N112" s="98"/>
      <c r="O112" s="107">
        <v>1350.0</v>
      </c>
      <c r="P112" s="98"/>
      <c r="Q112" s="135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102"/>
      <c r="B113" s="103"/>
      <c r="C113" s="98"/>
      <c r="D113" s="104"/>
      <c r="E113" s="100"/>
      <c r="F113" s="100"/>
      <c r="G113" s="105"/>
      <c r="H113" s="98"/>
      <c r="I113" s="106"/>
      <c r="J113" s="2"/>
      <c r="K113" s="92"/>
      <c r="L113" s="92"/>
      <c r="M113" s="103"/>
      <c r="N113" s="98"/>
      <c r="O113" s="107">
        <v>450.0</v>
      </c>
      <c r="P113" s="98"/>
      <c r="Q113" s="135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102"/>
      <c r="B114" s="103"/>
      <c r="C114" s="98"/>
      <c r="D114" s="104"/>
      <c r="E114" s="100"/>
      <c r="F114" s="100"/>
      <c r="G114" s="105"/>
      <c r="H114" s="98"/>
      <c r="I114" s="106"/>
      <c r="J114" s="2"/>
      <c r="K114" s="92"/>
      <c r="L114" s="92"/>
      <c r="M114" s="103"/>
      <c r="N114" s="98"/>
      <c r="O114" s="107">
        <v>450.0</v>
      </c>
      <c r="P114" s="98"/>
      <c r="Q114" s="135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102"/>
      <c r="B115" s="103">
        <v>10.0</v>
      </c>
      <c r="C115" s="98"/>
      <c r="D115" s="104"/>
      <c r="E115" s="100"/>
      <c r="F115" s="100"/>
      <c r="G115" s="105">
        <f>B115*D115</f>
        <v>0</v>
      </c>
      <c r="H115" s="98"/>
      <c r="I115" s="106"/>
      <c r="J115" s="2"/>
      <c r="K115" s="92"/>
      <c r="L115" s="92"/>
      <c r="M115" s="103"/>
      <c r="N115" s="98"/>
      <c r="O115" s="107">
        <v>370.0</v>
      </c>
      <c r="P115" s="98"/>
      <c r="Q115" s="135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102"/>
      <c r="B116" s="103">
        <v>5.0</v>
      </c>
      <c r="C116" s="98"/>
      <c r="D116" s="104">
        <v>4.0</v>
      </c>
      <c r="E116" s="100"/>
      <c r="F116" s="100"/>
      <c r="G116" s="105">
        <f>D116*B116</f>
        <v>20</v>
      </c>
      <c r="H116" s="98"/>
      <c r="I116" s="106"/>
      <c r="J116" s="2"/>
      <c r="K116" s="92"/>
      <c r="L116" s="92"/>
      <c r="M116" s="103"/>
      <c r="N116" s="98"/>
      <c r="O116" s="107">
        <v>980.0</v>
      </c>
      <c r="P116" s="98"/>
      <c r="Q116" s="92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102"/>
      <c r="B117" s="103"/>
      <c r="C117" s="98"/>
      <c r="D117" s="104"/>
      <c r="E117" s="104"/>
      <c r="F117" s="104"/>
      <c r="G117" s="105"/>
      <c r="H117" s="98"/>
      <c r="I117" s="106"/>
      <c r="J117" s="2"/>
      <c r="K117" s="92"/>
      <c r="L117" s="92"/>
      <c r="M117" s="103"/>
      <c r="N117" s="98"/>
      <c r="O117" s="107">
        <v>100.0</v>
      </c>
      <c r="P117" s="98"/>
      <c r="Q117" s="92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102"/>
      <c r="B118" s="103"/>
      <c r="C118" s="98"/>
      <c r="D118" s="104"/>
      <c r="E118" s="104"/>
      <c r="F118" s="104"/>
      <c r="G118" s="105"/>
      <c r="H118" s="98"/>
      <c r="I118" s="106"/>
      <c r="J118" s="2"/>
      <c r="K118" s="92"/>
      <c r="L118" s="92"/>
      <c r="M118" s="103"/>
      <c r="N118" s="98"/>
      <c r="O118" s="107">
        <v>1900.0</v>
      </c>
      <c r="P118" s="98"/>
      <c r="Q118" s="92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3"/>
      <c r="C119" s="98"/>
      <c r="D119" s="104"/>
      <c r="E119" s="104"/>
      <c r="F119" s="104"/>
      <c r="G119" s="105"/>
      <c r="H119" s="98"/>
      <c r="I119" s="106"/>
      <c r="J119" s="2"/>
      <c r="K119" s="92"/>
      <c r="L119" s="92"/>
      <c r="M119" s="103"/>
      <c r="N119" s="98"/>
      <c r="O119" s="107">
        <v>430.0</v>
      </c>
      <c r="P119" s="98"/>
      <c r="Q119" s="92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3"/>
      <c r="C120" s="98"/>
      <c r="D120" s="104"/>
      <c r="E120" s="100"/>
      <c r="F120" s="100"/>
      <c r="G120" s="105"/>
      <c r="H120" s="98"/>
      <c r="I120" s="106"/>
      <c r="J120" s="2"/>
      <c r="K120" s="92"/>
      <c r="L120" s="92"/>
      <c r="M120" s="103"/>
      <c r="N120" s="98"/>
      <c r="O120" s="107">
        <v>800.0</v>
      </c>
      <c r="P120" s="98"/>
      <c r="Q120" s="92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3"/>
      <c r="C121" s="98"/>
      <c r="D121" s="104"/>
      <c r="E121" s="100"/>
      <c r="F121" s="100"/>
      <c r="G121" s="105"/>
      <c r="H121" s="98"/>
      <c r="I121" s="106"/>
      <c r="J121" s="2"/>
      <c r="K121" s="92"/>
      <c r="L121" s="92"/>
      <c r="M121" s="103"/>
      <c r="N121" s="98"/>
      <c r="O121" s="107">
        <v>700.0</v>
      </c>
      <c r="P121" s="98"/>
      <c r="Q121" s="92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3"/>
      <c r="C122" s="98"/>
      <c r="D122" s="104"/>
      <c r="E122" s="100"/>
      <c r="F122" s="100"/>
      <c r="G122" s="105"/>
      <c r="H122" s="98"/>
      <c r="I122" s="106"/>
      <c r="J122" s="2"/>
      <c r="K122" s="92"/>
      <c r="L122" s="92"/>
      <c r="M122" s="103"/>
      <c r="N122" s="98"/>
      <c r="O122" s="107">
        <v>430.0</v>
      </c>
      <c r="P122" s="98"/>
      <c r="Q122" s="92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3">
        <v>1.0</v>
      </c>
      <c r="C123" s="98"/>
      <c r="D123" s="104"/>
      <c r="E123" s="100"/>
      <c r="F123" s="100"/>
      <c r="G123" s="105">
        <f>B123*D123</f>
        <v>0</v>
      </c>
      <c r="H123" s="98"/>
      <c r="I123" s="106"/>
      <c r="J123" s="2"/>
      <c r="K123" s="92"/>
      <c r="L123" s="92"/>
      <c r="M123" s="103"/>
      <c r="N123" s="98"/>
      <c r="O123" s="107"/>
      <c r="P123" s="98"/>
      <c r="Q123" s="92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20.25" customHeight="1">
      <c r="A124" s="3"/>
      <c r="B124" s="110"/>
      <c r="C124" s="111"/>
      <c r="D124" s="111"/>
      <c r="E124" s="112" t="s">
        <v>90</v>
      </c>
      <c r="F124" s="98"/>
      <c r="G124" s="113">
        <f>SUM(G103:G123)</f>
        <v>51740</v>
      </c>
      <c r="H124" s="98"/>
      <c r="I124" s="111"/>
      <c r="J124" s="111"/>
      <c r="K124" s="92"/>
      <c r="L124" s="92"/>
      <c r="M124" s="111" t="s">
        <v>26</v>
      </c>
      <c r="O124" s="113">
        <f>SUM(O103:O123)</f>
        <v>16070</v>
      </c>
      <c r="P124" s="98"/>
      <c r="Q124" s="136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7.25" customHeight="1">
      <c r="A125" s="3"/>
      <c r="B125" s="110"/>
      <c r="C125" s="111"/>
      <c r="D125" s="111"/>
      <c r="E125" s="112" t="s">
        <v>91</v>
      </c>
      <c r="F125" s="98"/>
      <c r="G125" s="113">
        <f>O124</f>
        <v>16070</v>
      </c>
      <c r="H125" s="98"/>
      <c r="K125" s="92"/>
      <c r="L125" s="92"/>
      <c r="N125" s="3"/>
      <c r="O125" s="3"/>
      <c r="P125" s="3"/>
      <c r="Q125" s="3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20.25" customHeight="1">
      <c r="A126" s="3"/>
      <c r="B126" s="110"/>
      <c r="C126" s="111"/>
      <c r="D126" s="111"/>
      <c r="E126" s="112" t="s">
        <v>92</v>
      </c>
      <c r="F126" s="98"/>
      <c r="G126" s="114"/>
      <c r="H126" s="98"/>
      <c r="K126" s="92"/>
      <c r="L126" s="92"/>
      <c r="N126" s="3"/>
      <c r="O126" s="3"/>
      <c r="P126" s="3"/>
      <c r="Q126" s="3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20.25" customHeight="1">
      <c r="A127" s="3"/>
      <c r="B127" s="110"/>
      <c r="C127" s="111"/>
      <c r="D127" s="111"/>
      <c r="E127" s="112" t="s">
        <v>93</v>
      </c>
      <c r="F127" s="98"/>
      <c r="G127" s="114"/>
      <c r="H127" s="98"/>
      <c r="K127" s="92"/>
      <c r="L127" s="92"/>
      <c r="N127" s="3"/>
      <c r="O127" s="3"/>
      <c r="P127" s="3"/>
      <c r="Q127" s="3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20.25" customHeight="1">
      <c r="A128" s="102"/>
      <c r="B128" s="102"/>
      <c r="C128" s="111"/>
      <c r="D128" s="111"/>
      <c r="E128" s="112" t="s">
        <v>94</v>
      </c>
      <c r="F128" s="98"/>
      <c r="G128" s="114"/>
      <c r="H128" s="98"/>
      <c r="K128" s="92"/>
      <c r="L128" s="92"/>
      <c r="N128" s="3"/>
      <c r="O128" s="3"/>
      <c r="P128" s="3"/>
      <c r="Q128" s="3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20.25" customHeight="1">
      <c r="A129" s="102"/>
      <c r="B129" s="102"/>
      <c r="C129" s="111"/>
      <c r="D129" s="111"/>
      <c r="E129" s="112" t="s">
        <v>95</v>
      </c>
      <c r="F129" s="98"/>
      <c r="G129" s="113">
        <v>0.0</v>
      </c>
      <c r="H129" s="98"/>
      <c r="I129" s="3"/>
      <c r="J129" s="3"/>
      <c r="K129" s="92"/>
      <c r="L129" s="92"/>
      <c r="M129" s="3"/>
      <c r="N129" s="3"/>
      <c r="O129" s="3"/>
      <c r="P129" s="3"/>
      <c r="Q129" s="3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8.75" customHeight="1">
      <c r="A130" s="102"/>
      <c r="B130" s="102"/>
      <c r="C130" s="111"/>
      <c r="D130" s="111"/>
      <c r="E130" s="112" t="s">
        <v>26</v>
      </c>
      <c r="F130" s="98"/>
      <c r="G130" s="113">
        <f>SUM(G124:G129)</f>
        <v>67810</v>
      </c>
      <c r="H130" s="98"/>
      <c r="I130" s="3"/>
      <c r="J130" s="3"/>
      <c r="K130" s="92"/>
      <c r="L130" s="92"/>
      <c r="M130" s="3"/>
      <c r="N130" s="3"/>
      <c r="O130" s="3"/>
      <c r="P130" s="3"/>
      <c r="Q130" s="3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102"/>
      <c r="B131" s="102"/>
      <c r="C131" s="102"/>
      <c r="D131" s="102"/>
      <c r="E131" s="102"/>
      <c r="F131" s="102"/>
      <c r="G131" s="102"/>
      <c r="H131" s="10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102"/>
      <c r="B132" s="102"/>
      <c r="C132" s="102"/>
      <c r="D132" s="102"/>
      <c r="E132" s="102"/>
      <c r="F132" s="102"/>
      <c r="G132" s="102"/>
      <c r="H132" s="10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102"/>
      <c r="B133" s="102"/>
      <c r="C133" s="102"/>
      <c r="D133" s="102"/>
      <c r="E133" s="102"/>
      <c r="F133" s="102"/>
      <c r="G133" s="102"/>
      <c r="H133" s="10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5.75" customHeight="1">
      <c r="A134" s="102"/>
      <c r="B134" s="102"/>
      <c r="C134" s="102"/>
      <c r="D134" s="102"/>
      <c r="E134" s="102"/>
      <c r="F134" s="102"/>
      <c r="G134" s="102"/>
      <c r="H134" s="10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15.75" customHeight="1">
      <c r="A135" s="3"/>
      <c r="B135" s="2"/>
      <c r="C135" s="2"/>
      <c r="D135" s="2"/>
      <c r="E135" s="2"/>
      <c r="F135" s="2"/>
      <c r="G135" s="2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15.75" customHeight="1">
      <c r="A136" s="3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5.75" customHeight="1">
      <c r="A137" s="3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3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3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3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3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3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3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19">
        <f t="shared" ref="S143:S146" si="47">E154*H154</f>
        <v>0</v>
      </c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19">
        <f t="shared" si="47"/>
        <v>0</v>
      </c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19">
        <f t="shared" si="47"/>
        <v>0</v>
      </c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19">
        <f t="shared" si="47"/>
        <v>0</v>
      </c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5.75" customHeight="1">
      <c r="A344" s="3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"/>
      <c r="V344" s="2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5.75" customHeight="1">
      <c r="A345" s="3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"/>
      <c r="V345" s="2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5.75" customHeight="1">
      <c r="A346" s="3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"/>
      <c r="V346" s="2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5.75" customHeight="1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  <row r="1020" ht="15.75" customHeight="1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</row>
    <row r="1021" ht="15.75" customHeight="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</row>
    <row r="1022" ht="15.75" customHeight="1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</row>
    <row r="1023" ht="15.75" customHeight="1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</row>
    <row r="1024" ht="15.75" customHeight="1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</row>
    <row r="1025" ht="15.75" customHeight="1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</row>
    <row r="1026" ht="15.75" customHeight="1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</row>
    <row r="1027" ht="15.75" customHeight="1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</row>
    <row r="1028" ht="15.75" customHeight="1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</row>
    <row r="1029" ht="15.75" customHeight="1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</row>
  </sheetData>
  <mergeCells count="128">
    <mergeCell ref="M108:N108"/>
    <mergeCell ref="M109:N109"/>
    <mergeCell ref="M105:N105"/>
    <mergeCell ref="O105:P105"/>
    <mergeCell ref="M106:N106"/>
    <mergeCell ref="O106:P106"/>
    <mergeCell ref="M107:N107"/>
    <mergeCell ref="O107:P107"/>
    <mergeCell ref="O108:P108"/>
    <mergeCell ref="O109:P109"/>
    <mergeCell ref="C100:D100"/>
    <mergeCell ref="E100:F100"/>
    <mergeCell ref="N100:O100"/>
    <mergeCell ref="B101:H101"/>
    <mergeCell ref="B102:C102"/>
    <mergeCell ref="D102:F102"/>
    <mergeCell ref="G102:H102"/>
    <mergeCell ref="D105:F105"/>
    <mergeCell ref="G105:H105"/>
    <mergeCell ref="M101:Q101"/>
    <mergeCell ref="M102:N102"/>
    <mergeCell ref="O102:P102"/>
    <mergeCell ref="M103:N103"/>
    <mergeCell ref="O103:P103"/>
    <mergeCell ref="M104:N104"/>
    <mergeCell ref="O104:P104"/>
    <mergeCell ref="B103:C103"/>
    <mergeCell ref="D103:F103"/>
    <mergeCell ref="G103:H103"/>
    <mergeCell ref="B104:C104"/>
    <mergeCell ref="D104:F104"/>
    <mergeCell ref="G104:H104"/>
    <mergeCell ref="B105:C105"/>
    <mergeCell ref="D108:F108"/>
    <mergeCell ref="G108:H108"/>
    <mergeCell ref="B106:C106"/>
    <mergeCell ref="D106:F106"/>
    <mergeCell ref="G106:H106"/>
    <mergeCell ref="B107:C107"/>
    <mergeCell ref="D107:F107"/>
    <mergeCell ref="G107:H107"/>
    <mergeCell ref="B108:C108"/>
    <mergeCell ref="D112:F112"/>
    <mergeCell ref="G112:H112"/>
    <mergeCell ref="G118:H118"/>
    <mergeCell ref="G119:H119"/>
    <mergeCell ref="B116:C116"/>
    <mergeCell ref="D116:F116"/>
    <mergeCell ref="G116:H116"/>
    <mergeCell ref="B117:C117"/>
    <mergeCell ref="G117:H117"/>
    <mergeCell ref="B118:C118"/>
    <mergeCell ref="B119:C119"/>
    <mergeCell ref="D122:F122"/>
    <mergeCell ref="G122:H122"/>
    <mergeCell ref="B120:C120"/>
    <mergeCell ref="D120:F120"/>
    <mergeCell ref="G120:H120"/>
    <mergeCell ref="B121:C121"/>
    <mergeCell ref="D121:F121"/>
    <mergeCell ref="G121:H121"/>
    <mergeCell ref="B122:C122"/>
    <mergeCell ref="B123:C123"/>
    <mergeCell ref="D123:F123"/>
    <mergeCell ref="G123:H123"/>
    <mergeCell ref="E124:F124"/>
    <mergeCell ref="G124:H124"/>
    <mergeCell ref="E125:F125"/>
    <mergeCell ref="G125:H125"/>
    <mergeCell ref="E129:F129"/>
    <mergeCell ref="E130:F130"/>
    <mergeCell ref="E126:F126"/>
    <mergeCell ref="G126:H126"/>
    <mergeCell ref="E127:F127"/>
    <mergeCell ref="G127:H127"/>
    <mergeCell ref="E128:F128"/>
    <mergeCell ref="G128:H128"/>
    <mergeCell ref="G129:H129"/>
    <mergeCell ref="G130:H130"/>
    <mergeCell ref="O123:P123"/>
    <mergeCell ref="O124:P124"/>
    <mergeCell ref="O116:P116"/>
    <mergeCell ref="O117:P117"/>
    <mergeCell ref="O118:P118"/>
    <mergeCell ref="O119:P119"/>
    <mergeCell ref="O120:P120"/>
    <mergeCell ref="O121:P121"/>
    <mergeCell ref="O122:P122"/>
    <mergeCell ref="B109:C109"/>
    <mergeCell ref="D109:F109"/>
    <mergeCell ref="G109:H109"/>
    <mergeCell ref="D110:F110"/>
    <mergeCell ref="G110:H110"/>
    <mergeCell ref="M110:N110"/>
    <mergeCell ref="O110:P110"/>
    <mergeCell ref="B110:C110"/>
    <mergeCell ref="B111:C111"/>
    <mergeCell ref="D111:F111"/>
    <mergeCell ref="G111:H111"/>
    <mergeCell ref="M111:N111"/>
    <mergeCell ref="O111:P111"/>
    <mergeCell ref="B112:C112"/>
    <mergeCell ref="D115:F115"/>
    <mergeCell ref="G115:H115"/>
    <mergeCell ref="B113:C113"/>
    <mergeCell ref="D113:F113"/>
    <mergeCell ref="G113:H113"/>
    <mergeCell ref="B114:C114"/>
    <mergeCell ref="D114:F114"/>
    <mergeCell ref="G114:H114"/>
    <mergeCell ref="B115:C115"/>
    <mergeCell ref="M112:N112"/>
    <mergeCell ref="O112:P112"/>
    <mergeCell ref="M113:N113"/>
    <mergeCell ref="O113:P113"/>
    <mergeCell ref="M114:N114"/>
    <mergeCell ref="O114:P114"/>
    <mergeCell ref="O115:P115"/>
    <mergeCell ref="M122:N122"/>
    <mergeCell ref="M123:N123"/>
    <mergeCell ref="M124:N124"/>
    <mergeCell ref="M115:N115"/>
    <mergeCell ref="M116:N116"/>
    <mergeCell ref="M117:N117"/>
    <mergeCell ref="M118:N118"/>
    <mergeCell ref="M119:N119"/>
    <mergeCell ref="M120:N120"/>
    <mergeCell ref="M121:N12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45427.0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26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/>
      <c r="D9" s="19">
        <f t="shared" si="1"/>
        <v>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0</v>
      </c>
      <c r="L9" s="21">
        <f t="shared" si="5"/>
        <v>0</v>
      </c>
      <c r="M9" s="20">
        <v>360.0</v>
      </c>
      <c r="N9" s="19">
        <v>43.2</v>
      </c>
      <c r="O9" s="19">
        <v>36.0</v>
      </c>
      <c r="P9" s="19">
        <f t="shared" si="6"/>
        <v>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>
        <v>1.0</v>
      </c>
      <c r="D10" s="19">
        <f t="shared" si="1"/>
        <v>1480</v>
      </c>
      <c r="E10" s="20">
        <v>1400.0</v>
      </c>
      <c r="F10" s="19"/>
      <c r="G10" s="19">
        <f t="shared" si="2"/>
        <v>0</v>
      </c>
      <c r="H10" s="20">
        <v>1375.0</v>
      </c>
      <c r="I10" s="19"/>
      <c r="J10" s="19">
        <f t="shared" si="3"/>
        <v>0</v>
      </c>
      <c r="K10" s="19">
        <f t="shared" si="4"/>
        <v>1480</v>
      </c>
      <c r="L10" s="21">
        <f t="shared" si="5"/>
        <v>1</v>
      </c>
      <c r="M10" s="20">
        <v>1125.0</v>
      </c>
      <c r="N10" s="19">
        <v>135.0</v>
      </c>
      <c r="O10" s="19">
        <v>112.5</v>
      </c>
      <c r="P10" s="19">
        <f t="shared" si="6"/>
        <v>355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/>
      <c r="D12" s="19">
        <f t="shared" si="1"/>
        <v>0</v>
      </c>
      <c r="E12" s="20">
        <v>1400.0</v>
      </c>
      <c r="F12" s="19"/>
      <c r="G12" s="19">
        <f t="shared" si="2"/>
        <v>0</v>
      </c>
      <c r="H12" s="20">
        <v>1375.0</v>
      </c>
      <c r="I12" s="19"/>
      <c r="J12" s="19">
        <f t="shared" si="3"/>
        <v>0</v>
      </c>
      <c r="K12" s="19">
        <f t="shared" si="4"/>
        <v>0</v>
      </c>
      <c r="L12" s="21">
        <f t="shared" si="5"/>
        <v>0</v>
      </c>
      <c r="M12" s="20">
        <v>1125.0</v>
      </c>
      <c r="N12" s="19">
        <v>135.0</v>
      </c>
      <c r="O12" s="19">
        <v>112.5</v>
      </c>
      <c r="P12" s="19">
        <f t="shared" si="6"/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14.0</v>
      </c>
      <c r="D13" s="19">
        <f t="shared" si="1"/>
        <v>6300</v>
      </c>
      <c r="E13" s="20">
        <v>440.0</v>
      </c>
      <c r="F13" s="19"/>
      <c r="G13" s="19">
        <f t="shared" si="2"/>
        <v>0</v>
      </c>
      <c r="H13" s="20">
        <v>425.0</v>
      </c>
      <c r="I13" s="19"/>
      <c r="J13" s="19">
        <f t="shared" si="3"/>
        <v>0</v>
      </c>
      <c r="K13" s="19">
        <f t="shared" si="4"/>
        <v>6300</v>
      </c>
      <c r="L13" s="21">
        <f t="shared" si="5"/>
        <v>14</v>
      </c>
      <c r="M13" s="20">
        <v>360.0</v>
      </c>
      <c r="N13" s="19">
        <v>43.2</v>
      </c>
      <c r="O13" s="19">
        <v>36.0</v>
      </c>
      <c r="P13" s="19">
        <f t="shared" si="6"/>
        <v>1260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>
        <v>1.0</v>
      </c>
      <c r="D14" s="19">
        <f t="shared" si="1"/>
        <v>500</v>
      </c>
      <c r="E14" s="20">
        <v>480.0</v>
      </c>
      <c r="F14" s="19"/>
      <c r="G14" s="19">
        <f t="shared" si="2"/>
        <v>0</v>
      </c>
      <c r="H14" s="20">
        <v>450.0</v>
      </c>
      <c r="I14" s="117">
        <v>1.0</v>
      </c>
      <c r="J14" s="19">
        <f t="shared" si="3"/>
        <v>450</v>
      </c>
      <c r="K14" s="19">
        <f t="shared" si="4"/>
        <v>950</v>
      </c>
      <c r="L14" s="21">
        <f t="shared" si="5"/>
        <v>2</v>
      </c>
      <c r="M14" s="20">
        <v>360.0</v>
      </c>
      <c r="N14" s="19">
        <v>43.2</v>
      </c>
      <c r="O14" s="19">
        <v>36.0</v>
      </c>
      <c r="P14" s="19">
        <f t="shared" si="6"/>
        <v>230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/>
      <c r="D15" s="19">
        <f t="shared" si="1"/>
        <v>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0</v>
      </c>
      <c r="L15" s="21">
        <f t="shared" si="5"/>
        <v>0</v>
      </c>
      <c r="M15" s="20">
        <v>200.0</v>
      </c>
      <c r="N15" s="19">
        <v>24.0</v>
      </c>
      <c r="O15" s="19">
        <v>20.0</v>
      </c>
      <c r="P15" s="19">
        <f t="shared" si="6"/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>
        <v>3.0</v>
      </c>
      <c r="D16" s="19">
        <f t="shared" si="1"/>
        <v>4950</v>
      </c>
      <c r="E16" s="20">
        <v>1600.0</v>
      </c>
      <c r="F16" s="19"/>
      <c r="G16" s="19">
        <f t="shared" si="2"/>
        <v>0</v>
      </c>
      <c r="H16" s="20">
        <v>1500.0</v>
      </c>
      <c r="I16" s="19"/>
      <c r="J16" s="19">
        <f t="shared" si="3"/>
        <v>0</v>
      </c>
      <c r="K16" s="19">
        <f t="shared" si="4"/>
        <v>4950</v>
      </c>
      <c r="L16" s="21">
        <f t="shared" si="5"/>
        <v>3</v>
      </c>
      <c r="M16" s="20">
        <v>1125.0</v>
      </c>
      <c r="N16" s="19">
        <v>135.0</v>
      </c>
      <c r="O16" s="19">
        <v>112.5</v>
      </c>
      <c r="P16" s="32">
        <f t="shared" si="6"/>
        <v>1575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13230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450</v>
      </c>
      <c r="K17" s="118">
        <f t="shared" si="4"/>
        <v>13680</v>
      </c>
      <c r="L17" s="119"/>
      <c r="M17" s="35" t="s">
        <v>26</v>
      </c>
      <c r="N17" s="33"/>
      <c r="O17" s="33"/>
      <c r="P17" s="33">
        <f>SUM(P5:P16)</f>
        <v>3420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8"/>
      <c r="D19" s="32">
        <f t="shared" ref="D19:D27" si="7">B19*C19</f>
        <v>0</v>
      </c>
      <c r="E19" s="20">
        <v>350.0</v>
      </c>
      <c r="F19" s="43"/>
      <c r="G19" s="19">
        <f t="shared" ref="G19:G27" si="8">E19*F19</f>
        <v>0</v>
      </c>
      <c r="H19" s="20">
        <v>325.0</v>
      </c>
      <c r="I19" s="32"/>
      <c r="J19" s="32">
        <f t="shared" ref="J19:J27" si="9">H19*I19</f>
        <v>0</v>
      </c>
      <c r="K19" s="19">
        <f t="shared" ref="K19:K28" si="10">D19+G19+J19</f>
        <v>0</v>
      </c>
      <c r="L19" s="21">
        <f t="shared" ref="L19:L27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7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/>
      <c r="D20" s="19">
        <f t="shared" si="7"/>
        <v>0</v>
      </c>
      <c r="E20" s="20">
        <v>1700.0</v>
      </c>
      <c r="F20" s="26"/>
      <c r="G20" s="19">
        <f t="shared" si="8"/>
        <v>0</v>
      </c>
      <c r="H20" s="20">
        <v>1500.0</v>
      </c>
      <c r="I20" s="117"/>
      <c r="J20" s="19">
        <f t="shared" si="9"/>
        <v>0</v>
      </c>
      <c r="K20" s="19">
        <f t="shared" si="10"/>
        <v>0</v>
      </c>
      <c r="L20" s="21">
        <f t="shared" si="11"/>
        <v>0</v>
      </c>
      <c r="M20" s="20">
        <v>1200.0</v>
      </c>
      <c r="N20" s="19">
        <v>144.0</v>
      </c>
      <c r="O20" s="19">
        <v>120.0</v>
      </c>
      <c r="P20" s="19">
        <f t="shared" si="12"/>
        <v>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121" t="s">
        <v>111</v>
      </c>
      <c r="B21" s="68">
        <v>800.0</v>
      </c>
      <c r="C21" s="26">
        <v>1.0</v>
      </c>
      <c r="D21" s="19">
        <f t="shared" si="7"/>
        <v>800</v>
      </c>
      <c r="E21" s="122">
        <v>750.0</v>
      </c>
      <c r="F21" s="26"/>
      <c r="G21" s="19">
        <f t="shared" si="8"/>
        <v>0</v>
      </c>
      <c r="H21" s="122">
        <v>700.0</v>
      </c>
      <c r="I21" s="19"/>
      <c r="J21" s="19">
        <f t="shared" si="9"/>
        <v>0</v>
      </c>
      <c r="K21" s="19">
        <f t="shared" si="10"/>
        <v>800</v>
      </c>
      <c r="L21" s="21">
        <f t="shared" si="11"/>
        <v>1</v>
      </c>
      <c r="M21" s="20"/>
      <c r="N21" s="19"/>
      <c r="O21" s="19"/>
      <c r="P21" s="19">
        <f t="shared" si="12"/>
        <v>800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30</v>
      </c>
      <c r="B22" s="17">
        <v>860.0</v>
      </c>
      <c r="C22" s="26"/>
      <c r="D22" s="19">
        <f t="shared" si="7"/>
        <v>0</v>
      </c>
      <c r="E22" s="20">
        <v>800.0</v>
      </c>
      <c r="F22" s="26"/>
      <c r="G22" s="19">
        <f t="shared" si="8"/>
        <v>0</v>
      </c>
      <c r="H22" s="20">
        <v>750.0</v>
      </c>
      <c r="I22" s="19"/>
      <c r="J22" s="19">
        <f t="shared" si="9"/>
        <v>0</v>
      </c>
      <c r="K22" s="19">
        <f t="shared" si="10"/>
        <v>0</v>
      </c>
      <c r="L22" s="21">
        <f t="shared" si="11"/>
        <v>0</v>
      </c>
      <c r="M22" s="20">
        <v>600.0</v>
      </c>
      <c r="N22" s="19">
        <v>72.0</v>
      </c>
      <c r="O22" s="19">
        <v>60.0</v>
      </c>
      <c r="P22" s="19">
        <f t="shared" si="12"/>
        <v>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31</v>
      </c>
      <c r="B23" s="17">
        <v>2800.0</v>
      </c>
      <c r="C23" s="18"/>
      <c r="D23" s="19">
        <f t="shared" si="7"/>
        <v>0</v>
      </c>
      <c r="E23" s="20"/>
      <c r="F23" s="18"/>
      <c r="G23" s="19">
        <f t="shared" si="8"/>
        <v>0</v>
      </c>
      <c r="H23" s="20"/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>
        <v>96.0</v>
      </c>
      <c r="O23" s="19">
        <v>80.0</v>
      </c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32</v>
      </c>
      <c r="B24" s="17">
        <v>2000.0</v>
      </c>
      <c r="C24" s="18"/>
      <c r="D24" s="19">
        <f t="shared" si="7"/>
        <v>0</v>
      </c>
      <c r="E24" s="20">
        <v>1800.0</v>
      </c>
      <c r="F24" s="18"/>
      <c r="G24" s="19">
        <f t="shared" si="8"/>
        <v>0</v>
      </c>
      <c r="H24" s="20">
        <v>1500.0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1500.0</v>
      </c>
      <c r="C25" s="26">
        <v>1.0</v>
      </c>
      <c r="D25" s="19">
        <f t="shared" si="7"/>
        <v>1500</v>
      </c>
      <c r="E25" s="20">
        <v>1400.0</v>
      </c>
      <c r="F25" s="18"/>
      <c r="G25" s="19">
        <f t="shared" si="8"/>
        <v>0</v>
      </c>
      <c r="H25" s="20">
        <v>1300.0</v>
      </c>
      <c r="I25" s="19"/>
      <c r="J25" s="19">
        <f t="shared" si="9"/>
        <v>0</v>
      </c>
      <c r="K25" s="19">
        <f t="shared" si="10"/>
        <v>1500</v>
      </c>
      <c r="L25" s="21">
        <f t="shared" si="11"/>
        <v>1</v>
      </c>
      <c r="M25" s="20">
        <v>800.0</v>
      </c>
      <c r="N25" s="19"/>
      <c r="O25" s="19"/>
      <c r="P25" s="19">
        <f t="shared" si="12"/>
        <v>700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22" t="s">
        <v>33</v>
      </c>
      <c r="B26" s="17">
        <v>1000.0</v>
      </c>
      <c r="C26" s="18"/>
      <c r="D26" s="19">
        <f t="shared" si="7"/>
        <v>0</v>
      </c>
      <c r="E26" s="20">
        <v>980.0</v>
      </c>
      <c r="F26" s="18"/>
      <c r="G26" s="19">
        <f t="shared" si="8"/>
        <v>0</v>
      </c>
      <c r="H26" s="20">
        <v>950.0</v>
      </c>
      <c r="I26" s="19"/>
      <c r="J26" s="19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20.25" customHeight="1">
      <c r="A27" s="44" t="s">
        <v>34</v>
      </c>
      <c r="B27" s="17">
        <v>1500.0</v>
      </c>
      <c r="C27" s="18"/>
      <c r="D27" s="19">
        <f t="shared" si="7"/>
        <v>0</v>
      </c>
      <c r="E27" s="20"/>
      <c r="F27" s="18"/>
      <c r="G27" s="19">
        <f t="shared" si="8"/>
        <v>0</v>
      </c>
      <c r="H27" s="20"/>
      <c r="I27" s="32"/>
      <c r="J27" s="32">
        <f t="shared" si="9"/>
        <v>0</v>
      </c>
      <c r="K27" s="19">
        <f t="shared" si="10"/>
        <v>0</v>
      </c>
      <c r="L27" s="21">
        <f t="shared" si="11"/>
        <v>0</v>
      </c>
      <c r="M27" s="20">
        <v>800.0</v>
      </c>
      <c r="N27" s="19"/>
      <c r="O27" s="19"/>
      <c r="P27" s="19">
        <f t="shared" si="12"/>
        <v>0</v>
      </c>
      <c r="Q27" s="3"/>
      <c r="R27" s="3"/>
      <c r="S27" s="3"/>
      <c r="T27" s="3"/>
      <c r="U27" s="2"/>
      <c r="V27" s="2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8.75" customHeight="1">
      <c r="A28" s="3"/>
      <c r="B28" s="33"/>
      <c r="C28" s="33" t="s">
        <v>26</v>
      </c>
      <c r="D28" s="33">
        <f>SUM(D19:D27)</f>
        <v>2300</v>
      </c>
      <c r="E28" s="33"/>
      <c r="F28" s="33" t="s">
        <v>26</v>
      </c>
      <c r="G28" s="34">
        <f>SUM(G19:G27)</f>
        <v>0</v>
      </c>
      <c r="H28" s="35"/>
      <c r="I28" s="35" t="s">
        <v>26</v>
      </c>
      <c r="J28" s="33">
        <f>SUM(J19:J27)</f>
        <v>0</v>
      </c>
      <c r="K28" s="118">
        <f t="shared" si="10"/>
        <v>2300</v>
      </c>
      <c r="L28" s="119"/>
      <c r="M28" s="35" t="s">
        <v>26</v>
      </c>
      <c r="N28" s="33"/>
      <c r="O28" s="33"/>
      <c r="P28" s="33">
        <f>SUM(P19:P27)</f>
        <v>1500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7.0" customHeight="1">
      <c r="A29" s="45" t="s">
        <v>35</v>
      </c>
      <c r="B29" s="8" t="s">
        <v>2</v>
      </c>
      <c r="C29" s="9" t="s">
        <v>3</v>
      </c>
      <c r="D29" s="10" t="s">
        <v>4</v>
      </c>
      <c r="E29" s="8" t="s">
        <v>5</v>
      </c>
      <c r="F29" s="9" t="s">
        <v>3</v>
      </c>
      <c r="G29" s="9" t="s">
        <v>4</v>
      </c>
      <c r="H29" s="46" t="s">
        <v>6</v>
      </c>
      <c r="I29" s="11" t="s">
        <v>3</v>
      </c>
      <c r="J29" s="11" t="s">
        <v>7</v>
      </c>
      <c r="K29" s="116" t="s">
        <v>96</v>
      </c>
      <c r="L29" s="12" t="s">
        <v>8</v>
      </c>
      <c r="M29" s="8" t="s">
        <v>9</v>
      </c>
      <c r="N29" s="10" t="s">
        <v>10</v>
      </c>
      <c r="O29" s="10" t="s">
        <v>11</v>
      </c>
      <c r="P29" s="9" t="s">
        <v>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6" t="s">
        <v>36</v>
      </c>
      <c r="B30" s="17">
        <v>1450.0</v>
      </c>
      <c r="C30" s="26">
        <v>3.0</v>
      </c>
      <c r="D30" s="19">
        <f t="shared" ref="D30:D37" si="13">B30*C30</f>
        <v>4350</v>
      </c>
      <c r="E30" s="20">
        <v>1400.0</v>
      </c>
      <c r="F30" s="18"/>
      <c r="G30" s="19">
        <f t="shared" ref="G30:G37" si="14">E30*F30</f>
        <v>0</v>
      </c>
      <c r="H30" s="20">
        <v>1300.0</v>
      </c>
      <c r="I30" s="117"/>
      <c r="J30" s="19">
        <f t="shared" ref="J30:J37" si="15">H30*I30</f>
        <v>0</v>
      </c>
      <c r="K30" s="19">
        <f t="shared" ref="K30:K38" si="16">D30+G30+J30</f>
        <v>4350</v>
      </c>
      <c r="L30" s="21">
        <f t="shared" ref="L30:L37" si="17">C30+F30+I30</f>
        <v>3</v>
      </c>
      <c r="M30" s="20">
        <v>1000.0</v>
      </c>
      <c r="N30" s="19">
        <v>120.0</v>
      </c>
      <c r="O30" s="19">
        <v>100.0</v>
      </c>
      <c r="P30" s="19">
        <f t="shared" ref="P30:P37" si="18">((B30-M30)*C30)+((E30-M30)*F30)+((H30-M30)*I30)</f>
        <v>1350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97</v>
      </c>
      <c r="B31" s="68">
        <v>150.0</v>
      </c>
      <c r="C31" s="26">
        <v>3.0</v>
      </c>
      <c r="D31" s="19">
        <f t="shared" si="13"/>
        <v>450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450</v>
      </c>
      <c r="L31" s="21">
        <f t="shared" si="17"/>
        <v>3</v>
      </c>
      <c r="M31" s="122">
        <v>110.0</v>
      </c>
      <c r="N31" s="117">
        <v>12.0</v>
      </c>
      <c r="O31" s="117">
        <v>10.0</v>
      </c>
      <c r="P31" s="19">
        <f t="shared" si="18"/>
        <v>120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121" t="s">
        <v>108</v>
      </c>
      <c r="B32" s="68">
        <v>150.0</v>
      </c>
      <c r="C32" s="26"/>
      <c r="D32" s="19">
        <f t="shared" si="13"/>
        <v>0</v>
      </c>
      <c r="E32" s="122">
        <v>140.0</v>
      </c>
      <c r="F32" s="18"/>
      <c r="G32" s="19">
        <f t="shared" si="14"/>
        <v>0</v>
      </c>
      <c r="H32" s="122">
        <v>135.0</v>
      </c>
      <c r="I32" s="19"/>
      <c r="J32" s="19">
        <f t="shared" si="15"/>
        <v>0</v>
      </c>
      <c r="K32" s="19">
        <f t="shared" si="16"/>
        <v>0</v>
      </c>
      <c r="L32" s="21">
        <f t="shared" si="17"/>
        <v>0</v>
      </c>
      <c r="M32" s="122">
        <v>100.0</v>
      </c>
      <c r="N32" s="117">
        <v>12.0</v>
      </c>
      <c r="O32" s="117">
        <v>10.0</v>
      </c>
      <c r="P32" s="19">
        <f t="shared" si="18"/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22" t="s">
        <v>37</v>
      </c>
      <c r="B33" s="17">
        <v>375.0</v>
      </c>
      <c r="C33" s="26"/>
      <c r="D33" s="19">
        <f t="shared" si="13"/>
        <v>0</v>
      </c>
      <c r="E33" s="20">
        <v>360.0</v>
      </c>
      <c r="F33" s="18"/>
      <c r="G33" s="19">
        <f t="shared" si="14"/>
        <v>0</v>
      </c>
      <c r="H33" s="20">
        <v>340.0</v>
      </c>
      <c r="I33" s="19"/>
      <c r="J33" s="19">
        <f t="shared" si="15"/>
        <v>0</v>
      </c>
      <c r="K33" s="19">
        <f t="shared" si="16"/>
        <v>0</v>
      </c>
      <c r="L33" s="21">
        <f t="shared" si="17"/>
        <v>0</v>
      </c>
      <c r="M33" s="20">
        <v>280.0</v>
      </c>
      <c r="N33" s="19">
        <v>33.6</v>
      </c>
      <c r="O33" s="19">
        <v>28.0</v>
      </c>
      <c r="P33" s="19">
        <f t="shared" si="18"/>
        <v>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47" t="s">
        <v>38</v>
      </c>
      <c r="B34" s="42">
        <v>430.0</v>
      </c>
      <c r="C34" s="48">
        <v>11.0</v>
      </c>
      <c r="D34" s="32">
        <f t="shared" si="13"/>
        <v>4730</v>
      </c>
      <c r="E34" s="20">
        <v>400.0</v>
      </c>
      <c r="F34" s="48"/>
      <c r="G34" s="32">
        <f t="shared" si="14"/>
        <v>0</v>
      </c>
      <c r="H34" s="20">
        <v>350.0</v>
      </c>
      <c r="I34" s="82">
        <v>3.0</v>
      </c>
      <c r="J34" s="32">
        <f t="shared" si="15"/>
        <v>1050</v>
      </c>
      <c r="K34" s="19">
        <f t="shared" si="16"/>
        <v>5780</v>
      </c>
      <c r="L34" s="21">
        <f t="shared" si="17"/>
        <v>14</v>
      </c>
      <c r="M34" s="20">
        <v>260.0</v>
      </c>
      <c r="N34" s="19">
        <v>31.2</v>
      </c>
      <c r="O34" s="19">
        <v>26.0</v>
      </c>
      <c r="P34" s="19">
        <f t="shared" si="18"/>
        <v>2140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20.25" customHeight="1">
      <c r="A35" s="49" t="s">
        <v>39</v>
      </c>
      <c r="B35" s="17">
        <v>450.0</v>
      </c>
      <c r="C35" s="26">
        <v>15.0</v>
      </c>
      <c r="D35" s="19">
        <f t="shared" si="13"/>
        <v>6750</v>
      </c>
      <c r="E35" s="20">
        <v>430.0</v>
      </c>
      <c r="F35" s="26"/>
      <c r="G35" s="19">
        <f t="shared" si="14"/>
        <v>0</v>
      </c>
      <c r="H35" s="20">
        <v>400.0</v>
      </c>
      <c r="I35" s="117">
        <v>2.0</v>
      </c>
      <c r="J35" s="19">
        <f t="shared" si="15"/>
        <v>800</v>
      </c>
      <c r="K35" s="19">
        <f t="shared" si="16"/>
        <v>7550</v>
      </c>
      <c r="L35" s="21">
        <f t="shared" si="17"/>
        <v>17</v>
      </c>
      <c r="M35" s="20">
        <v>330.0</v>
      </c>
      <c r="N35" s="19">
        <v>39.6</v>
      </c>
      <c r="O35" s="19">
        <v>33.0</v>
      </c>
      <c r="P35" s="19">
        <f t="shared" si="18"/>
        <v>1940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9.5" customHeight="1">
      <c r="A36" s="50" t="s">
        <v>40</v>
      </c>
      <c r="B36" s="17">
        <v>450.0</v>
      </c>
      <c r="C36" s="26">
        <v>21.0</v>
      </c>
      <c r="D36" s="19">
        <f t="shared" si="13"/>
        <v>9450</v>
      </c>
      <c r="E36" s="20">
        <v>400.0</v>
      </c>
      <c r="F36" s="26"/>
      <c r="G36" s="19">
        <f t="shared" si="14"/>
        <v>0</v>
      </c>
      <c r="H36" s="20">
        <v>375.0</v>
      </c>
      <c r="I36" s="117">
        <v>1.0</v>
      </c>
      <c r="J36" s="19">
        <f t="shared" si="15"/>
        <v>375</v>
      </c>
      <c r="K36" s="19">
        <f t="shared" si="16"/>
        <v>9825</v>
      </c>
      <c r="L36" s="21">
        <f t="shared" si="17"/>
        <v>22</v>
      </c>
      <c r="M36" s="20">
        <v>280.0</v>
      </c>
      <c r="N36" s="19">
        <v>33.6</v>
      </c>
      <c r="O36" s="19">
        <v>28.0</v>
      </c>
      <c r="P36" s="32">
        <f t="shared" si="18"/>
        <v>3665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9.5" customHeight="1">
      <c r="A37" s="31" t="s">
        <v>41</v>
      </c>
      <c r="B37" s="17">
        <v>220.0</v>
      </c>
      <c r="C37" s="18"/>
      <c r="D37" s="19">
        <f t="shared" si="13"/>
        <v>0</v>
      </c>
      <c r="E37" s="51"/>
      <c r="F37" s="18"/>
      <c r="G37" s="19">
        <f t="shared" si="14"/>
        <v>0</v>
      </c>
      <c r="H37" s="20"/>
      <c r="I37" s="19"/>
      <c r="J37" s="19">
        <f t="shared" si="15"/>
        <v>0</v>
      </c>
      <c r="K37" s="19">
        <f t="shared" si="16"/>
        <v>0</v>
      </c>
      <c r="L37" s="21">
        <f t="shared" si="17"/>
        <v>0</v>
      </c>
      <c r="M37" s="20">
        <v>120.0</v>
      </c>
      <c r="N37" s="19"/>
      <c r="O37" s="19"/>
      <c r="P37" s="32">
        <f t="shared" si="18"/>
        <v>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15.75" customHeight="1">
      <c r="A38" s="3"/>
      <c r="B38" s="33"/>
      <c r="C38" s="33" t="s">
        <v>26</v>
      </c>
      <c r="D38" s="33">
        <f>SUM(D30:D37)</f>
        <v>25730</v>
      </c>
      <c r="E38" s="33"/>
      <c r="F38" s="33" t="s">
        <v>26</v>
      </c>
      <c r="G38" s="34">
        <f>SUM(G30:G37)</f>
        <v>0</v>
      </c>
      <c r="H38" s="35"/>
      <c r="I38" s="35" t="s">
        <v>26</v>
      </c>
      <c r="J38" s="33">
        <f>SUM(J30:J37)</f>
        <v>2225</v>
      </c>
      <c r="K38" s="118">
        <f t="shared" si="16"/>
        <v>27955</v>
      </c>
      <c r="L38" s="119"/>
      <c r="M38" s="35" t="s">
        <v>26</v>
      </c>
      <c r="N38" s="33"/>
      <c r="O38" s="33"/>
      <c r="P38" s="33">
        <f>SUM(P30:P37)</f>
        <v>9215</v>
      </c>
      <c r="Q38" s="3"/>
      <c r="R38" s="3"/>
      <c r="S38" s="3"/>
      <c r="T38" s="3"/>
      <c r="U38" s="2"/>
      <c r="V38" s="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25.5" customHeight="1">
      <c r="A39" s="36" t="s">
        <v>42</v>
      </c>
      <c r="B39" s="8" t="s">
        <v>2</v>
      </c>
      <c r="C39" s="37" t="s">
        <v>3</v>
      </c>
      <c r="D39" s="38" t="s">
        <v>4</v>
      </c>
      <c r="E39" s="39" t="s">
        <v>5</v>
      </c>
      <c r="F39" s="37" t="s">
        <v>3</v>
      </c>
      <c r="G39" s="37" t="s">
        <v>4</v>
      </c>
      <c r="H39" s="40" t="s">
        <v>6</v>
      </c>
      <c r="I39" s="41" t="s">
        <v>3</v>
      </c>
      <c r="J39" s="41" t="s">
        <v>7</v>
      </c>
      <c r="K39" s="116" t="s">
        <v>96</v>
      </c>
      <c r="L39" s="12" t="s">
        <v>8</v>
      </c>
      <c r="M39" s="8" t="s">
        <v>9</v>
      </c>
      <c r="N39" s="10" t="s">
        <v>10</v>
      </c>
      <c r="O39" s="10" t="s">
        <v>11</v>
      </c>
      <c r="P39" s="41" t="s">
        <v>12</v>
      </c>
      <c r="Q39" s="3"/>
      <c r="R39" s="3"/>
      <c r="S39" s="3"/>
      <c r="T39" s="3"/>
      <c r="U39" s="2"/>
      <c r="V39" s="2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20.25" customHeight="1">
      <c r="A40" s="22" t="s">
        <v>43</v>
      </c>
      <c r="B40" s="17">
        <v>250.0</v>
      </c>
      <c r="C40" s="18"/>
      <c r="D40" s="18">
        <f t="shared" ref="D40:D60" si="19">B40*C40</f>
        <v>0</v>
      </c>
      <c r="E40" s="20"/>
      <c r="F40" s="18"/>
      <c r="G40" s="18">
        <f t="shared" ref="G40:G60" si="20">E40*F40</f>
        <v>0</v>
      </c>
      <c r="H40" s="20"/>
      <c r="I40" s="19"/>
      <c r="J40" s="21">
        <f t="shared" ref="J40:J60" si="21">H40*I40</f>
        <v>0</v>
      </c>
      <c r="K40" s="19">
        <f t="shared" ref="K40:K61" si="22">D40+G40+J40</f>
        <v>0</v>
      </c>
      <c r="L40" s="21">
        <f t="shared" ref="L40:L60" si="23">C40+F40+I40</f>
        <v>0</v>
      </c>
      <c r="M40" s="20"/>
      <c r="N40" s="19"/>
      <c r="O40" s="19"/>
      <c r="P40" s="21">
        <f t="shared" ref="P40:P58" si="24">((B40-M40)*C40)+((E40-M40)*F40)+((H40-M40)*I40)</f>
        <v>0</v>
      </c>
      <c r="Q40" s="3"/>
      <c r="R40" s="3"/>
      <c r="S40" s="3"/>
      <c r="T40" s="3"/>
      <c r="U40" s="2"/>
      <c r="V40" s="2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20.25" customHeight="1">
      <c r="A41" s="44" t="s">
        <v>44</v>
      </c>
      <c r="B41" s="17">
        <v>250.0</v>
      </c>
      <c r="C41" s="18"/>
      <c r="D41" s="18">
        <f t="shared" si="19"/>
        <v>0</v>
      </c>
      <c r="E41" s="122">
        <v>150.0</v>
      </c>
      <c r="F41" s="26"/>
      <c r="G41" s="18">
        <f t="shared" si="20"/>
        <v>0</v>
      </c>
      <c r="H41" s="20"/>
      <c r="I41" s="32"/>
      <c r="J41" s="52">
        <f t="shared" si="21"/>
        <v>0</v>
      </c>
      <c r="K41" s="19">
        <f t="shared" si="22"/>
        <v>0</v>
      </c>
      <c r="L41" s="21">
        <f t="shared" si="23"/>
        <v>0</v>
      </c>
      <c r="M41" s="20"/>
      <c r="N41" s="19"/>
      <c r="O41" s="19"/>
      <c r="P41" s="52">
        <f t="shared" si="24"/>
        <v>0</v>
      </c>
      <c r="Q41" s="3"/>
      <c r="R41" s="3"/>
      <c r="S41" s="3"/>
      <c r="T41" s="3"/>
      <c r="U41" s="2"/>
      <c r="V41" s="2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20.25" customHeight="1">
      <c r="A42" s="53" t="s">
        <v>45</v>
      </c>
      <c r="B42" s="17">
        <v>50.0</v>
      </c>
      <c r="C42" s="26">
        <v>1.0</v>
      </c>
      <c r="D42" s="18">
        <f t="shared" si="19"/>
        <v>50</v>
      </c>
      <c r="E42" s="20">
        <v>35.0</v>
      </c>
      <c r="F42" s="18"/>
      <c r="G42" s="18">
        <f t="shared" si="20"/>
        <v>0</v>
      </c>
      <c r="H42" s="20"/>
      <c r="I42" s="19"/>
      <c r="J42" s="21">
        <f t="shared" si="21"/>
        <v>0</v>
      </c>
      <c r="K42" s="19">
        <f t="shared" si="22"/>
        <v>50</v>
      </c>
      <c r="L42" s="21">
        <f t="shared" si="23"/>
        <v>1</v>
      </c>
      <c r="M42" s="20"/>
      <c r="N42" s="19"/>
      <c r="O42" s="19"/>
      <c r="P42" s="21">
        <f t="shared" si="24"/>
        <v>50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0.25" customHeight="1">
      <c r="A43" s="22" t="s">
        <v>46</v>
      </c>
      <c r="B43" s="17">
        <v>150.0</v>
      </c>
      <c r="C43" s="26">
        <v>12.0</v>
      </c>
      <c r="D43" s="19">
        <f t="shared" si="19"/>
        <v>1800</v>
      </c>
      <c r="E43" s="20">
        <v>120.0</v>
      </c>
      <c r="F43" s="18"/>
      <c r="G43" s="18">
        <f t="shared" si="20"/>
        <v>0</v>
      </c>
      <c r="H43" s="20">
        <v>75.0</v>
      </c>
      <c r="I43" s="19"/>
      <c r="J43" s="21">
        <f t="shared" si="21"/>
        <v>0</v>
      </c>
      <c r="K43" s="19">
        <f t="shared" si="22"/>
        <v>1800</v>
      </c>
      <c r="L43" s="21">
        <f t="shared" si="23"/>
        <v>12</v>
      </c>
      <c r="M43" s="20"/>
      <c r="N43" s="19"/>
      <c r="O43" s="19"/>
      <c r="P43" s="19">
        <f t="shared" si="24"/>
        <v>1800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22" t="s">
        <v>47</v>
      </c>
      <c r="B44" s="17">
        <v>800.0</v>
      </c>
      <c r="C44" s="18"/>
      <c r="D44" s="18">
        <f t="shared" si="19"/>
        <v>0</v>
      </c>
      <c r="E44" s="20">
        <v>750.0</v>
      </c>
      <c r="F44" s="18"/>
      <c r="G44" s="18">
        <f t="shared" si="20"/>
        <v>0</v>
      </c>
      <c r="H44" s="20">
        <v>700.0</v>
      </c>
      <c r="I44" s="19"/>
      <c r="J44" s="21">
        <f t="shared" si="21"/>
        <v>0</v>
      </c>
      <c r="K44" s="19">
        <f t="shared" si="22"/>
        <v>0</v>
      </c>
      <c r="L44" s="21">
        <f t="shared" si="23"/>
        <v>0</v>
      </c>
      <c r="M44" s="20"/>
      <c r="N44" s="19"/>
      <c r="O44" s="19"/>
      <c r="P44" s="19">
        <f t="shared" si="24"/>
        <v>0</v>
      </c>
      <c r="Q44" s="3"/>
      <c r="R44" s="3"/>
      <c r="S44" s="3"/>
      <c r="T44" s="3"/>
      <c r="U44" s="2"/>
      <c r="V44" s="2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20.25" customHeight="1">
      <c r="A45" s="54" t="s">
        <v>48</v>
      </c>
      <c r="B45" s="25">
        <v>190.0</v>
      </c>
      <c r="C45" s="55">
        <v>8.0</v>
      </c>
      <c r="D45" s="56">
        <f t="shared" si="19"/>
        <v>1520</v>
      </c>
      <c r="E45" s="20">
        <v>175.0</v>
      </c>
      <c r="F45" s="57"/>
      <c r="G45" s="56">
        <f t="shared" si="20"/>
        <v>0</v>
      </c>
      <c r="H45" s="20">
        <v>150.0</v>
      </c>
      <c r="I45" s="28"/>
      <c r="J45" s="58">
        <f t="shared" si="21"/>
        <v>0</v>
      </c>
      <c r="K45" s="19">
        <f t="shared" si="22"/>
        <v>1520</v>
      </c>
      <c r="L45" s="21">
        <f t="shared" si="23"/>
        <v>8</v>
      </c>
      <c r="M45" s="20">
        <v>117.0</v>
      </c>
      <c r="N45" s="27">
        <v>14.04</v>
      </c>
      <c r="O45" s="27">
        <v>11.7</v>
      </c>
      <c r="P45" s="19">
        <f t="shared" si="24"/>
        <v>584</v>
      </c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</row>
    <row r="46" ht="20.25" customHeight="1">
      <c r="A46" s="59" t="s">
        <v>48</v>
      </c>
      <c r="B46" s="60">
        <v>180.0</v>
      </c>
      <c r="C46" s="137">
        <v>5.0</v>
      </c>
      <c r="D46" s="61">
        <f t="shared" si="19"/>
        <v>900</v>
      </c>
      <c r="E46" s="20">
        <v>165.0</v>
      </c>
      <c r="F46" s="62"/>
      <c r="G46" s="61">
        <f t="shared" si="20"/>
        <v>0</v>
      </c>
      <c r="H46" s="20">
        <v>140.0</v>
      </c>
      <c r="I46" s="27"/>
      <c r="J46" s="63">
        <f t="shared" si="21"/>
        <v>0</v>
      </c>
      <c r="K46" s="19">
        <f t="shared" si="22"/>
        <v>900</v>
      </c>
      <c r="L46" s="21">
        <f t="shared" si="23"/>
        <v>5</v>
      </c>
      <c r="M46" s="20">
        <v>110.0</v>
      </c>
      <c r="N46" s="27">
        <v>13.2</v>
      </c>
      <c r="O46" s="27">
        <v>11.0</v>
      </c>
      <c r="P46" s="32">
        <f t="shared" si="24"/>
        <v>350</v>
      </c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</row>
    <row r="47" ht="20.25" customHeight="1">
      <c r="A47" s="64" t="s">
        <v>49</v>
      </c>
      <c r="B47" s="17">
        <v>75.0</v>
      </c>
      <c r="C47" s="18"/>
      <c r="D47" s="18">
        <f t="shared" si="19"/>
        <v>0</v>
      </c>
      <c r="E47" s="20"/>
      <c r="F47" s="18"/>
      <c r="G47" s="18">
        <f t="shared" si="20"/>
        <v>0</v>
      </c>
      <c r="H47" s="20"/>
      <c r="I47" s="19"/>
      <c r="J47" s="21">
        <f t="shared" si="21"/>
        <v>0</v>
      </c>
      <c r="K47" s="19">
        <f t="shared" si="22"/>
        <v>0</v>
      </c>
      <c r="L47" s="21">
        <f t="shared" si="23"/>
        <v>0</v>
      </c>
      <c r="M47" s="20"/>
      <c r="N47" s="19"/>
      <c r="O47" s="19"/>
      <c r="P47" s="32">
        <f t="shared" si="24"/>
        <v>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22" t="s">
        <v>49</v>
      </c>
      <c r="B48" s="17">
        <v>100.0</v>
      </c>
      <c r="C48" s="26"/>
      <c r="D48" s="18">
        <f t="shared" si="19"/>
        <v>0</v>
      </c>
      <c r="E48" s="20">
        <v>80.0</v>
      </c>
      <c r="F48" s="26"/>
      <c r="G48" s="18">
        <f t="shared" si="20"/>
        <v>0</v>
      </c>
      <c r="H48" s="20">
        <v>70.0</v>
      </c>
      <c r="I48" s="19"/>
      <c r="J48" s="21">
        <f t="shared" si="21"/>
        <v>0</v>
      </c>
      <c r="K48" s="19">
        <f t="shared" si="22"/>
        <v>0</v>
      </c>
      <c r="L48" s="21">
        <f t="shared" si="23"/>
        <v>0</v>
      </c>
      <c r="M48" s="20"/>
      <c r="N48" s="19"/>
      <c r="O48" s="19"/>
      <c r="P48" s="21">
        <f t="shared" si="24"/>
        <v>0</v>
      </c>
      <c r="Q48" s="3"/>
      <c r="R48" s="3"/>
      <c r="S48" s="3"/>
      <c r="T48" s="3"/>
      <c r="U48" s="2"/>
      <c r="V48" s="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20.25" customHeight="1">
      <c r="A49" s="22" t="s">
        <v>50</v>
      </c>
      <c r="B49" s="17">
        <v>600.0</v>
      </c>
      <c r="C49" s="26">
        <v>1.0</v>
      </c>
      <c r="D49" s="18">
        <f t="shared" si="19"/>
        <v>600</v>
      </c>
      <c r="E49" s="20">
        <v>500.0</v>
      </c>
      <c r="F49" s="18"/>
      <c r="G49" s="18">
        <f t="shared" si="20"/>
        <v>0</v>
      </c>
      <c r="H49" s="20">
        <v>400.0</v>
      </c>
      <c r="I49" s="19"/>
      <c r="J49" s="21">
        <f t="shared" si="21"/>
        <v>0</v>
      </c>
      <c r="K49" s="19">
        <f t="shared" si="22"/>
        <v>600</v>
      </c>
      <c r="L49" s="21">
        <f t="shared" si="23"/>
        <v>1</v>
      </c>
      <c r="M49" s="20"/>
      <c r="N49" s="19"/>
      <c r="O49" s="19"/>
      <c r="P49" s="21">
        <f t="shared" si="24"/>
        <v>600</v>
      </c>
      <c r="Q49" s="3"/>
      <c r="R49" s="3"/>
      <c r="S49" s="3"/>
      <c r="T49" s="3"/>
      <c r="U49" s="2"/>
      <c r="V49" s="2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20.25" customHeight="1">
      <c r="A50" s="22" t="s">
        <v>51</v>
      </c>
      <c r="B50" s="17">
        <v>150.0</v>
      </c>
      <c r="C50" s="26">
        <v>1.0</v>
      </c>
      <c r="D50" s="18">
        <f t="shared" si="19"/>
        <v>150</v>
      </c>
      <c r="E50" s="20">
        <v>125.0</v>
      </c>
      <c r="F50" s="18"/>
      <c r="G50" s="18">
        <f t="shared" si="20"/>
        <v>0</v>
      </c>
      <c r="H50" s="20">
        <v>100.0</v>
      </c>
      <c r="I50" s="19"/>
      <c r="J50" s="21">
        <f t="shared" si="21"/>
        <v>0</v>
      </c>
      <c r="K50" s="19">
        <f t="shared" si="22"/>
        <v>150</v>
      </c>
      <c r="L50" s="21">
        <f t="shared" si="23"/>
        <v>1</v>
      </c>
      <c r="M50" s="20"/>
      <c r="N50" s="19"/>
      <c r="O50" s="19"/>
      <c r="P50" s="21">
        <f t="shared" si="24"/>
        <v>150</v>
      </c>
      <c r="Q50" s="3"/>
      <c r="R50" s="3"/>
      <c r="S50" s="3"/>
      <c r="T50" s="3"/>
      <c r="U50" s="2"/>
      <c r="V50" s="2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20.25" customHeight="1">
      <c r="A51" s="65" t="s">
        <v>52</v>
      </c>
      <c r="B51" s="17">
        <v>200.0</v>
      </c>
      <c r="C51" s="26"/>
      <c r="D51" s="18">
        <f t="shared" si="19"/>
        <v>0</v>
      </c>
      <c r="E51" s="20">
        <v>175.0</v>
      </c>
      <c r="F51" s="18"/>
      <c r="G51" s="18">
        <f t="shared" si="20"/>
        <v>0</v>
      </c>
      <c r="H51" s="20">
        <v>150.0</v>
      </c>
      <c r="I51" s="32"/>
      <c r="J51" s="52">
        <f t="shared" si="21"/>
        <v>0</v>
      </c>
      <c r="K51" s="19">
        <f t="shared" si="22"/>
        <v>0</v>
      </c>
      <c r="L51" s="21">
        <f t="shared" si="23"/>
        <v>0</v>
      </c>
      <c r="M51" s="20"/>
      <c r="N51" s="19"/>
      <c r="O51" s="19"/>
      <c r="P51" s="52">
        <f t="shared" si="24"/>
        <v>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53</v>
      </c>
      <c r="B52" s="17">
        <v>250.0</v>
      </c>
      <c r="C52" s="26">
        <v>5.0</v>
      </c>
      <c r="D52" s="18">
        <f t="shared" si="19"/>
        <v>1250</v>
      </c>
      <c r="E52" s="20">
        <v>230.0</v>
      </c>
      <c r="F52" s="18"/>
      <c r="G52" s="18">
        <f t="shared" si="20"/>
        <v>0</v>
      </c>
      <c r="H52" s="20">
        <v>200.0</v>
      </c>
      <c r="I52" s="117"/>
      <c r="J52" s="21">
        <f t="shared" si="21"/>
        <v>0</v>
      </c>
      <c r="K52" s="19">
        <f t="shared" si="22"/>
        <v>1250</v>
      </c>
      <c r="L52" s="21">
        <f t="shared" si="23"/>
        <v>5</v>
      </c>
      <c r="M52" s="20"/>
      <c r="N52" s="19"/>
      <c r="O52" s="19"/>
      <c r="P52" s="21">
        <f t="shared" si="24"/>
        <v>1250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54</v>
      </c>
      <c r="B53" s="17">
        <v>120.0</v>
      </c>
      <c r="C53" s="18"/>
      <c r="D53" s="18">
        <f t="shared" si="19"/>
        <v>0</v>
      </c>
      <c r="E53" s="20">
        <v>100.0</v>
      </c>
      <c r="F53" s="18"/>
      <c r="G53" s="18">
        <f t="shared" si="20"/>
        <v>0</v>
      </c>
      <c r="H53" s="20">
        <v>80.0</v>
      </c>
      <c r="I53" s="19"/>
      <c r="J53" s="21">
        <f t="shared" si="21"/>
        <v>0</v>
      </c>
      <c r="K53" s="19">
        <f t="shared" si="22"/>
        <v>0</v>
      </c>
      <c r="L53" s="21">
        <f t="shared" si="23"/>
        <v>0</v>
      </c>
      <c r="M53" s="20"/>
      <c r="N53" s="19"/>
      <c r="O53" s="19"/>
      <c r="P53" s="21">
        <f t="shared" si="24"/>
        <v>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22" t="s">
        <v>55</v>
      </c>
      <c r="B54" s="17">
        <v>160.0</v>
      </c>
      <c r="C54" s="26"/>
      <c r="D54" s="66">
        <f t="shared" si="19"/>
        <v>0</v>
      </c>
      <c r="E54" s="20"/>
      <c r="F54" s="18"/>
      <c r="G54" s="18">
        <f t="shared" si="20"/>
        <v>0</v>
      </c>
      <c r="H54" s="20"/>
      <c r="I54" s="19"/>
      <c r="J54" s="21">
        <f t="shared" si="21"/>
        <v>0</v>
      </c>
      <c r="K54" s="19">
        <f t="shared" si="22"/>
        <v>0</v>
      </c>
      <c r="L54" s="21">
        <f t="shared" si="23"/>
        <v>0</v>
      </c>
      <c r="M54" s="20"/>
      <c r="N54" s="19"/>
      <c r="O54" s="19"/>
      <c r="P54" s="21">
        <f t="shared" si="24"/>
        <v>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44" t="s">
        <v>56</v>
      </c>
      <c r="B55" s="17">
        <v>300.0</v>
      </c>
      <c r="C55" s="26"/>
      <c r="D55" s="18">
        <f t="shared" si="19"/>
        <v>0</v>
      </c>
      <c r="E55" s="20">
        <v>275.0</v>
      </c>
      <c r="F55" s="18"/>
      <c r="G55" s="18">
        <f t="shared" si="20"/>
        <v>0</v>
      </c>
      <c r="H55" s="20">
        <v>250.0</v>
      </c>
      <c r="I55" s="82"/>
      <c r="J55" s="52">
        <f t="shared" si="21"/>
        <v>0</v>
      </c>
      <c r="K55" s="19">
        <f t="shared" si="22"/>
        <v>0</v>
      </c>
      <c r="L55" s="21">
        <f t="shared" si="23"/>
        <v>0</v>
      </c>
      <c r="M55" s="20"/>
      <c r="N55" s="19"/>
      <c r="O55" s="19"/>
      <c r="P55" s="52">
        <f t="shared" si="24"/>
        <v>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67" t="s">
        <v>57</v>
      </c>
      <c r="B56" s="68">
        <v>150.0</v>
      </c>
      <c r="C56" s="26"/>
      <c r="D56" s="18">
        <f t="shared" si="19"/>
        <v>0</v>
      </c>
      <c r="E56" s="20"/>
      <c r="F56" s="18"/>
      <c r="G56" s="18">
        <f t="shared" si="20"/>
        <v>0</v>
      </c>
      <c r="H56" s="20"/>
      <c r="I56" s="32"/>
      <c r="J56" s="52">
        <f t="shared" si="21"/>
        <v>0</v>
      </c>
      <c r="K56" s="19">
        <f t="shared" si="22"/>
        <v>0</v>
      </c>
      <c r="L56" s="21">
        <f t="shared" si="23"/>
        <v>0</v>
      </c>
      <c r="M56" s="20"/>
      <c r="N56" s="19"/>
      <c r="O56" s="19"/>
      <c r="P56" s="52">
        <f t="shared" si="24"/>
        <v>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44" t="s">
        <v>58</v>
      </c>
      <c r="B57" s="17">
        <v>500.0</v>
      </c>
      <c r="C57" s="18"/>
      <c r="D57" s="18">
        <f t="shared" si="19"/>
        <v>0</v>
      </c>
      <c r="E57" s="20">
        <v>450.0</v>
      </c>
      <c r="F57" s="18"/>
      <c r="G57" s="18">
        <f t="shared" si="20"/>
        <v>0</v>
      </c>
      <c r="H57" s="20">
        <v>400.0</v>
      </c>
      <c r="I57" s="32"/>
      <c r="J57" s="52">
        <f t="shared" si="21"/>
        <v>0</v>
      </c>
      <c r="K57" s="19">
        <f t="shared" si="22"/>
        <v>0</v>
      </c>
      <c r="L57" s="21">
        <f t="shared" si="23"/>
        <v>0</v>
      </c>
      <c r="M57" s="20"/>
      <c r="N57" s="19"/>
      <c r="O57" s="19"/>
      <c r="P57" s="52">
        <f t="shared" si="24"/>
        <v>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44" t="s">
        <v>59</v>
      </c>
      <c r="B58" s="42">
        <v>350.0</v>
      </c>
      <c r="C58" s="48">
        <v>1.0</v>
      </c>
      <c r="D58" s="43">
        <f t="shared" si="19"/>
        <v>350</v>
      </c>
      <c r="E58" s="20">
        <v>300.0</v>
      </c>
      <c r="F58" s="43"/>
      <c r="G58" s="43">
        <f t="shared" si="20"/>
        <v>0</v>
      </c>
      <c r="H58" s="20">
        <v>250.0</v>
      </c>
      <c r="I58" s="32"/>
      <c r="J58" s="52">
        <f t="shared" si="21"/>
        <v>0</v>
      </c>
      <c r="K58" s="19">
        <f t="shared" si="22"/>
        <v>350</v>
      </c>
      <c r="L58" s="21">
        <f t="shared" si="23"/>
        <v>1</v>
      </c>
      <c r="M58" s="20"/>
      <c r="N58" s="19"/>
      <c r="O58" s="19"/>
      <c r="P58" s="52">
        <f t="shared" si="24"/>
        <v>350</v>
      </c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67" t="s">
        <v>109</v>
      </c>
      <c r="B59" s="42">
        <v>250.0</v>
      </c>
      <c r="C59" s="48"/>
      <c r="D59" s="43">
        <f t="shared" si="19"/>
        <v>0</v>
      </c>
      <c r="E59" s="51">
        <v>200.0</v>
      </c>
      <c r="F59" s="43"/>
      <c r="G59" s="43">
        <f t="shared" si="20"/>
        <v>0</v>
      </c>
      <c r="H59" s="51">
        <v>180.0</v>
      </c>
      <c r="I59" s="32"/>
      <c r="J59" s="52">
        <f t="shared" si="21"/>
        <v>0</v>
      </c>
      <c r="K59" s="19">
        <f t="shared" si="22"/>
        <v>0</v>
      </c>
      <c r="L59" s="21">
        <f t="shared" si="23"/>
        <v>0</v>
      </c>
      <c r="M59" s="51"/>
      <c r="N59" s="19"/>
      <c r="O59" s="19"/>
      <c r="P59" s="32"/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20.25" customHeight="1">
      <c r="A60" s="44" t="s">
        <v>60</v>
      </c>
      <c r="B60" s="42">
        <v>250.0</v>
      </c>
      <c r="C60" s="48"/>
      <c r="D60" s="43">
        <f t="shared" si="19"/>
        <v>0</v>
      </c>
      <c r="E60" s="51">
        <v>200.0</v>
      </c>
      <c r="F60" s="43"/>
      <c r="G60" s="43">
        <f t="shared" si="20"/>
        <v>0</v>
      </c>
      <c r="H60" s="51">
        <v>180.0</v>
      </c>
      <c r="I60" s="32"/>
      <c r="J60" s="52">
        <f t="shared" si="21"/>
        <v>0</v>
      </c>
      <c r="K60" s="19">
        <f t="shared" si="22"/>
        <v>0</v>
      </c>
      <c r="L60" s="21">
        <f t="shared" si="23"/>
        <v>0</v>
      </c>
      <c r="M60" s="51"/>
      <c r="N60" s="19"/>
      <c r="O60" s="19"/>
      <c r="P60" s="32"/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15.75" customHeight="1">
      <c r="A61" s="44" t="s">
        <v>61</v>
      </c>
      <c r="B61" s="69"/>
      <c r="C61" s="70" t="s">
        <v>26</v>
      </c>
      <c r="D61" s="70">
        <f>SUM(D40:D60)</f>
        <v>6620</v>
      </c>
      <c r="E61" s="70"/>
      <c r="F61" s="70" t="s">
        <v>26</v>
      </c>
      <c r="G61" s="70">
        <f>SUM(G40:G60)</f>
        <v>0</v>
      </c>
      <c r="H61" s="71"/>
      <c r="I61" s="71" t="s">
        <v>26</v>
      </c>
      <c r="J61" s="70">
        <f>SUM(J40:J60)</f>
        <v>0</v>
      </c>
      <c r="K61" s="123">
        <f t="shared" si="22"/>
        <v>6620</v>
      </c>
      <c r="L61" s="123"/>
      <c r="M61" s="71" t="s">
        <v>26</v>
      </c>
      <c r="N61" s="70"/>
      <c r="O61" s="70"/>
      <c r="P61" s="70">
        <f>SUM(P40:P60)</f>
        <v>5134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6.25" customHeight="1">
      <c r="A62" s="72" t="s">
        <v>62</v>
      </c>
      <c r="B62" s="8" t="s">
        <v>2</v>
      </c>
      <c r="C62" s="37" t="s">
        <v>3</v>
      </c>
      <c r="D62" s="38" t="s">
        <v>4</v>
      </c>
      <c r="E62" s="39" t="s">
        <v>5</v>
      </c>
      <c r="F62" s="37" t="s">
        <v>3</v>
      </c>
      <c r="G62" s="37" t="s">
        <v>4</v>
      </c>
      <c r="H62" s="40" t="s">
        <v>6</v>
      </c>
      <c r="I62" s="41" t="s">
        <v>3</v>
      </c>
      <c r="J62" s="41" t="s">
        <v>7</v>
      </c>
      <c r="K62" s="116" t="s">
        <v>96</v>
      </c>
      <c r="L62" s="12" t="s">
        <v>8</v>
      </c>
      <c r="M62" s="8" t="s">
        <v>9</v>
      </c>
      <c r="N62" s="10" t="s">
        <v>10</v>
      </c>
      <c r="O62" s="10" t="s">
        <v>11</v>
      </c>
      <c r="P62" s="41" t="s">
        <v>12</v>
      </c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44" t="s">
        <v>63</v>
      </c>
      <c r="B63" s="42">
        <v>320.0</v>
      </c>
      <c r="C63" s="48"/>
      <c r="D63" s="32">
        <f t="shared" ref="D63:D73" si="25">B63*C63</f>
        <v>0</v>
      </c>
      <c r="E63" s="20">
        <v>300.0</v>
      </c>
      <c r="F63" s="43"/>
      <c r="G63" s="32">
        <f t="shared" ref="G63:G73" si="26">E63*F63</f>
        <v>0</v>
      </c>
      <c r="H63" s="20">
        <v>300.0</v>
      </c>
      <c r="I63" s="32"/>
      <c r="J63" s="32">
        <f t="shared" ref="J63:J73" si="27">H63*I63</f>
        <v>0</v>
      </c>
      <c r="K63" s="19">
        <f t="shared" ref="K63:K74" si="28">D63+G63+J63</f>
        <v>0</v>
      </c>
      <c r="L63" s="21">
        <f t="shared" ref="L63:L73" si="29">C63+F63+I63</f>
        <v>0</v>
      </c>
      <c r="M63" s="20">
        <v>240.0</v>
      </c>
      <c r="N63" s="32">
        <v>28.8</v>
      </c>
      <c r="O63" s="32">
        <v>24.0</v>
      </c>
      <c r="P63" s="32">
        <f t="shared" ref="P63:P73" si="30">((B63-M63)*C63)+((E63-M63)*F63)+((H63-M63)*I63)</f>
        <v>0</v>
      </c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20.25" customHeight="1">
      <c r="A64" s="44" t="s">
        <v>64</v>
      </c>
      <c r="B64" s="17">
        <v>80.0</v>
      </c>
      <c r="C64" s="26"/>
      <c r="D64" s="19">
        <f t="shared" si="25"/>
        <v>0</v>
      </c>
      <c r="E64" s="20">
        <v>70.0</v>
      </c>
      <c r="F64" s="18"/>
      <c r="G64" s="19">
        <f t="shared" si="26"/>
        <v>0</v>
      </c>
      <c r="H64" s="20">
        <v>60.0</v>
      </c>
      <c r="I64" s="32"/>
      <c r="J64" s="32">
        <f t="shared" si="27"/>
        <v>0</v>
      </c>
      <c r="K64" s="19">
        <f t="shared" si="28"/>
        <v>0</v>
      </c>
      <c r="L64" s="21">
        <f t="shared" si="29"/>
        <v>0</v>
      </c>
      <c r="M64" s="20">
        <v>60.0</v>
      </c>
      <c r="N64" s="32"/>
      <c r="O64" s="32"/>
      <c r="P64" s="32">
        <f t="shared" si="30"/>
        <v>0</v>
      </c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20.25" customHeight="1">
      <c r="A65" s="44" t="s">
        <v>64</v>
      </c>
      <c r="B65" s="17">
        <v>130.0</v>
      </c>
      <c r="C65" s="18"/>
      <c r="D65" s="19">
        <f t="shared" si="25"/>
        <v>0</v>
      </c>
      <c r="E65" s="20">
        <v>120.0</v>
      </c>
      <c r="F65" s="18"/>
      <c r="G65" s="19">
        <f t="shared" si="26"/>
        <v>0</v>
      </c>
      <c r="H65" s="20">
        <v>110.0</v>
      </c>
      <c r="I65" s="32"/>
      <c r="J65" s="32">
        <f t="shared" si="27"/>
        <v>0</v>
      </c>
      <c r="K65" s="19">
        <f t="shared" si="28"/>
        <v>0</v>
      </c>
      <c r="L65" s="21">
        <f t="shared" si="29"/>
        <v>0</v>
      </c>
      <c r="M65" s="20">
        <v>100.0</v>
      </c>
      <c r="N65" s="32"/>
      <c r="O65" s="32"/>
      <c r="P65" s="32">
        <f t="shared" si="30"/>
        <v>0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0.25" customHeight="1">
      <c r="A66" s="44" t="s">
        <v>65</v>
      </c>
      <c r="B66" s="17">
        <v>430.0</v>
      </c>
      <c r="C66" s="18"/>
      <c r="D66" s="21">
        <f t="shared" si="25"/>
        <v>0</v>
      </c>
      <c r="E66" s="20">
        <v>430.0</v>
      </c>
      <c r="F66" s="18"/>
      <c r="G66" s="19">
        <f t="shared" si="26"/>
        <v>0</v>
      </c>
      <c r="H66" s="20">
        <v>430.0</v>
      </c>
      <c r="I66" s="32"/>
      <c r="J66" s="32">
        <f t="shared" si="27"/>
        <v>0</v>
      </c>
      <c r="K66" s="19">
        <f t="shared" si="28"/>
        <v>0</v>
      </c>
      <c r="L66" s="21">
        <f t="shared" si="29"/>
        <v>0</v>
      </c>
      <c r="M66" s="20">
        <v>350.0</v>
      </c>
      <c r="N66" s="32">
        <v>42.0</v>
      </c>
      <c r="O66" s="32">
        <v>35.0</v>
      </c>
      <c r="P66" s="32">
        <f t="shared" si="30"/>
        <v>0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66</v>
      </c>
      <c r="B67" s="17">
        <v>170.0</v>
      </c>
      <c r="C67" s="18"/>
      <c r="D67" s="19">
        <f t="shared" si="25"/>
        <v>0</v>
      </c>
      <c r="E67" s="20">
        <v>160.0</v>
      </c>
      <c r="F67" s="18"/>
      <c r="G67" s="19">
        <f t="shared" si="26"/>
        <v>0</v>
      </c>
      <c r="H67" s="20">
        <v>150.0</v>
      </c>
      <c r="I67" s="32"/>
      <c r="J67" s="32">
        <f t="shared" si="27"/>
        <v>0</v>
      </c>
      <c r="K67" s="19">
        <f t="shared" si="28"/>
        <v>0</v>
      </c>
      <c r="L67" s="21">
        <f t="shared" si="29"/>
        <v>0</v>
      </c>
      <c r="M67" s="20">
        <v>125.0</v>
      </c>
      <c r="N67" s="32">
        <v>15.0</v>
      </c>
      <c r="O67" s="32">
        <v>12.5</v>
      </c>
      <c r="P67" s="32">
        <f t="shared" si="30"/>
        <v>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67</v>
      </c>
      <c r="B68" s="17">
        <v>220.0</v>
      </c>
      <c r="C68" s="18"/>
      <c r="D68" s="19">
        <f t="shared" si="25"/>
        <v>0</v>
      </c>
      <c r="E68" s="20"/>
      <c r="F68" s="18"/>
      <c r="G68" s="19">
        <f t="shared" si="26"/>
        <v>0</v>
      </c>
      <c r="H68" s="20"/>
      <c r="I68" s="32"/>
      <c r="J68" s="32">
        <f t="shared" si="27"/>
        <v>0</v>
      </c>
      <c r="K68" s="19">
        <f t="shared" si="28"/>
        <v>0</v>
      </c>
      <c r="L68" s="21">
        <f t="shared" si="29"/>
        <v>0</v>
      </c>
      <c r="M68" s="20"/>
      <c r="N68" s="32"/>
      <c r="O68" s="32"/>
      <c r="P68" s="32">
        <f t="shared" si="30"/>
        <v>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68</v>
      </c>
      <c r="B69" s="17">
        <v>50.0</v>
      </c>
      <c r="C69" s="18"/>
      <c r="D69" s="19">
        <f t="shared" si="25"/>
        <v>0</v>
      </c>
      <c r="E69" s="20"/>
      <c r="F69" s="18"/>
      <c r="G69" s="19">
        <f t="shared" si="26"/>
        <v>0</v>
      </c>
      <c r="H69" s="20"/>
      <c r="I69" s="32"/>
      <c r="J69" s="32">
        <f t="shared" si="27"/>
        <v>0</v>
      </c>
      <c r="K69" s="19">
        <f t="shared" si="28"/>
        <v>0</v>
      </c>
      <c r="L69" s="21">
        <f t="shared" si="29"/>
        <v>0</v>
      </c>
      <c r="M69" s="20">
        <v>42.0</v>
      </c>
      <c r="N69" s="32"/>
      <c r="O69" s="32"/>
      <c r="P69" s="32">
        <f t="shared" si="30"/>
        <v>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68</v>
      </c>
      <c r="B70" s="17">
        <v>25.0</v>
      </c>
      <c r="C70" s="18"/>
      <c r="D70" s="19">
        <f t="shared" si="25"/>
        <v>0</v>
      </c>
      <c r="E70" s="20"/>
      <c r="F70" s="18"/>
      <c r="G70" s="19">
        <f t="shared" si="26"/>
        <v>0</v>
      </c>
      <c r="H70" s="20"/>
      <c r="I70" s="32"/>
      <c r="J70" s="32">
        <f t="shared" si="27"/>
        <v>0</v>
      </c>
      <c r="K70" s="19">
        <f t="shared" si="28"/>
        <v>0</v>
      </c>
      <c r="L70" s="21">
        <f t="shared" si="29"/>
        <v>0</v>
      </c>
      <c r="M70" s="20">
        <v>20.0</v>
      </c>
      <c r="N70" s="32"/>
      <c r="O70" s="32"/>
      <c r="P70" s="32">
        <f t="shared" si="30"/>
        <v>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69</v>
      </c>
      <c r="B71" s="17">
        <v>115.0</v>
      </c>
      <c r="C71" s="26">
        <v>5.0</v>
      </c>
      <c r="D71" s="19">
        <f t="shared" si="25"/>
        <v>575</v>
      </c>
      <c r="E71" s="20">
        <v>110.0</v>
      </c>
      <c r="F71" s="18"/>
      <c r="G71" s="19">
        <f t="shared" si="26"/>
        <v>0</v>
      </c>
      <c r="H71" s="20">
        <v>105.0</v>
      </c>
      <c r="I71" s="32"/>
      <c r="J71" s="32">
        <f t="shared" si="27"/>
        <v>0</v>
      </c>
      <c r="K71" s="19">
        <f t="shared" si="28"/>
        <v>575</v>
      </c>
      <c r="L71" s="21">
        <f t="shared" si="29"/>
        <v>5</v>
      </c>
      <c r="M71" s="20">
        <v>85.0</v>
      </c>
      <c r="N71" s="32"/>
      <c r="O71" s="32"/>
      <c r="P71" s="32">
        <f t="shared" si="30"/>
        <v>150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69</v>
      </c>
      <c r="B72" s="17">
        <v>20.0</v>
      </c>
      <c r="C72" s="26">
        <v>1.0</v>
      </c>
      <c r="D72" s="19">
        <f t="shared" si="25"/>
        <v>20</v>
      </c>
      <c r="E72" s="20">
        <v>20.0</v>
      </c>
      <c r="F72" s="18"/>
      <c r="G72" s="19">
        <f t="shared" si="26"/>
        <v>0</v>
      </c>
      <c r="H72" s="20">
        <v>20.0</v>
      </c>
      <c r="I72" s="32"/>
      <c r="J72" s="32">
        <f t="shared" si="27"/>
        <v>0</v>
      </c>
      <c r="K72" s="19">
        <f t="shared" si="28"/>
        <v>20</v>
      </c>
      <c r="L72" s="21">
        <f t="shared" si="29"/>
        <v>1</v>
      </c>
      <c r="M72" s="20">
        <v>15.0</v>
      </c>
      <c r="N72" s="32"/>
      <c r="O72" s="32"/>
      <c r="P72" s="32">
        <f t="shared" si="30"/>
        <v>5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0.25" customHeight="1">
      <c r="A73" s="44" t="s">
        <v>70</v>
      </c>
      <c r="B73" s="42">
        <v>230.0</v>
      </c>
      <c r="C73" s="43"/>
      <c r="D73" s="32">
        <f t="shared" si="25"/>
        <v>0</v>
      </c>
      <c r="E73" s="51"/>
      <c r="F73" s="43"/>
      <c r="G73" s="32">
        <f t="shared" si="26"/>
        <v>0</v>
      </c>
      <c r="H73" s="51"/>
      <c r="I73" s="32"/>
      <c r="J73" s="32">
        <f t="shared" si="27"/>
        <v>0</v>
      </c>
      <c r="K73" s="19">
        <f t="shared" si="28"/>
        <v>0</v>
      </c>
      <c r="L73" s="21">
        <f t="shared" si="29"/>
        <v>0</v>
      </c>
      <c r="M73" s="73"/>
      <c r="N73" s="32"/>
      <c r="O73" s="32"/>
      <c r="P73" s="32">
        <f t="shared" si="30"/>
        <v>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1.75" customHeight="1">
      <c r="A74" s="74"/>
      <c r="B74" s="75"/>
      <c r="C74" s="70" t="s">
        <v>26</v>
      </c>
      <c r="D74" s="70">
        <f>SUM(D63:D73)</f>
        <v>595</v>
      </c>
      <c r="E74" s="70"/>
      <c r="F74" s="70" t="s">
        <v>26</v>
      </c>
      <c r="G74" s="70">
        <f>SUM(G63:G73)</f>
        <v>0</v>
      </c>
      <c r="H74" s="71"/>
      <c r="I74" s="71" t="s">
        <v>26</v>
      </c>
      <c r="J74" s="70">
        <f>SUM(J63:J73)</f>
        <v>0</v>
      </c>
      <c r="K74" s="123">
        <f t="shared" si="28"/>
        <v>595</v>
      </c>
      <c r="L74" s="123"/>
      <c r="M74" s="71" t="s">
        <v>26</v>
      </c>
      <c r="N74" s="70"/>
      <c r="O74" s="70"/>
      <c r="P74" s="70">
        <f>SUM(P63:P73)</f>
        <v>155</v>
      </c>
      <c r="Q74" s="3"/>
      <c r="R74" s="3"/>
      <c r="S74" s="3"/>
      <c r="T74" s="3"/>
      <c r="U74" s="2"/>
      <c r="V74" s="2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4.0" customHeight="1">
      <c r="A75" s="76" t="s">
        <v>71</v>
      </c>
      <c r="B75" s="8" t="s">
        <v>2</v>
      </c>
      <c r="C75" s="9" t="s">
        <v>3</v>
      </c>
      <c r="D75" s="10" t="s">
        <v>4</v>
      </c>
      <c r="E75" s="8" t="s">
        <v>5</v>
      </c>
      <c r="F75" s="9" t="s">
        <v>3</v>
      </c>
      <c r="G75" s="9" t="s">
        <v>4</v>
      </c>
      <c r="H75" s="46" t="s">
        <v>6</v>
      </c>
      <c r="I75" s="11" t="s">
        <v>3</v>
      </c>
      <c r="J75" s="11" t="s">
        <v>7</v>
      </c>
      <c r="K75" s="116" t="s">
        <v>96</v>
      </c>
      <c r="L75" s="12" t="s">
        <v>8</v>
      </c>
      <c r="M75" s="8" t="s">
        <v>9</v>
      </c>
      <c r="N75" s="10" t="s">
        <v>10</v>
      </c>
      <c r="O75" s="10" t="s">
        <v>11</v>
      </c>
      <c r="P75" s="9" t="s">
        <v>12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77" t="s">
        <v>72</v>
      </c>
      <c r="B76" s="42">
        <v>475.0</v>
      </c>
      <c r="C76" s="43"/>
      <c r="D76" s="32">
        <f t="shared" ref="D76:D79" si="31">B76*C76</f>
        <v>0</v>
      </c>
      <c r="E76" s="20">
        <v>450.0</v>
      </c>
      <c r="F76" s="43"/>
      <c r="G76" s="32">
        <f t="shared" ref="G76:G79" si="32">E76*F76</f>
        <v>0</v>
      </c>
      <c r="H76" s="20">
        <v>430.0</v>
      </c>
      <c r="I76" s="32"/>
      <c r="J76" s="32">
        <f t="shared" ref="J76:J79" si="33">H76*I76</f>
        <v>0</v>
      </c>
      <c r="K76" s="19">
        <f t="shared" ref="K76:K80" si="34">D76+G76+J76</f>
        <v>0</v>
      </c>
      <c r="L76" s="21">
        <f t="shared" ref="L76:L79" si="35">C76+F76+I76</f>
        <v>0</v>
      </c>
      <c r="M76" s="20">
        <v>350.0</v>
      </c>
      <c r="N76" s="19">
        <v>42.0</v>
      </c>
      <c r="O76" s="19">
        <v>35.0</v>
      </c>
      <c r="P76" s="19">
        <f t="shared" ref="P76:P79" si="36">((B76-M76)*C76)+((E76-M76)*F76)+((H76-M76)*I76)</f>
        <v>0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0.25" customHeight="1">
      <c r="A77" s="49" t="s">
        <v>73</v>
      </c>
      <c r="B77" s="17">
        <v>800.0</v>
      </c>
      <c r="C77" s="26">
        <v>2.0</v>
      </c>
      <c r="D77" s="19">
        <f t="shared" si="31"/>
        <v>1600</v>
      </c>
      <c r="E77" s="20">
        <v>750.0</v>
      </c>
      <c r="F77" s="26"/>
      <c r="G77" s="19">
        <f t="shared" si="32"/>
        <v>0</v>
      </c>
      <c r="H77" s="20">
        <v>700.0</v>
      </c>
      <c r="I77" s="19"/>
      <c r="J77" s="19">
        <f t="shared" si="33"/>
        <v>0</v>
      </c>
      <c r="K77" s="19">
        <f t="shared" si="34"/>
        <v>1600</v>
      </c>
      <c r="L77" s="21">
        <f t="shared" si="35"/>
        <v>2</v>
      </c>
      <c r="M77" s="20">
        <v>550.0</v>
      </c>
      <c r="N77" s="19">
        <v>66.0</v>
      </c>
      <c r="O77" s="19">
        <v>55.0</v>
      </c>
      <c r="P77" s="19">
        <f t="shared" si="36"/>
        <v>500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0.25" customHeight="1">
      <c r="A78" s="22" t="s">
        <v>74</v>
      </c>
      <c r="B78" s="17">
        <v>375.0</v>
      </c>
      <c r="C78" s="18"/>
      <c r="D78" s="19">
        <f t="shared" si="31"/>
        <v>0</v>
      </c>
      <c r="E78" s="20">
        <v>350.0</v>
      </c>
      <c r="F78" s="18"/>
      <c r="G78" s="19">
        <f t="shared" si="32"/>
        <v>0</v>
      </c>
      <c r="H78" s="20">
        <v>325.0</v>
      </c>
      <c r="I78" s="19"/>
      <c r="J78" s="19">
        <f t="shared" si="33"/>
        <v>0</v>
      </c>
      <c r="K78" s="19">
        <f t="shared" si="34"/>
        <v>0</v>
      </c>
      <c r="L78" s="21">
        <f t="shared" si="35"/>
        <v>0</v>
      </c>
      <c r="M78" s="20">
        <v>250.0</v>
      </c>
      <c r="N78" s="19">
        <v>30.0</v>
      </c>
      <c r="O78" s="19">
        <v>25.0</v>
      </c>
      <c r="P78" s="19">
        <f t="shared" si="36"/>
        <v>0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0.25" customHeight="1">
      <c r="A79" s="22" t="s">
        <v>75</v>
      </c>
      <c r="B79" s="17">
        <v>950.0</v>
      </c>
      <c r="C79" s="18"/>
      <c r="D79" s="19">
        <f t="shared" si="31"/>
        <v>0</v>
      </c>
      <c r="E79" s="20">
        <v>900.0</v>
      </c>
      <c r="F79" s="18"/>
      <c r="G79" s="19">
        <f t="shared" si="32"/>
        <v>0</v>
      </c>
      <c r="H79" s="20">
        <v>800.0</v>
      </c>
      <c r="I79" s="19"/>
      <c r="J79" s="19">
        <f t="shared" si="33"/>
        <v>0</v>
      </c>
      <c r="K79" s="19">
        <f t="shared" si="34"/>
        <v>0</v>
      </c>
      <c r="L79" s="21">
        <f t="shared" si="35"/>
        <v>0</v>
      </c>
      <c r="M79" s="20">
        <v>750.0</v>
      </c>
      <c r="N79" s="19">
        <v>90.0</v>
      </c>
      <c r="O79" s="19">
        <v>75.0</v>
      </c>
      <c r="P79" s="19">
        <f t="shared" si="36"/>
        <v>0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0.25" customHeight="1">
      <c r="A80" s="44"/>
      <c r="B80" s="78"/>
      <c r="C80" s="70" t="s">
        <v>26</v>
      </c>
      <c r="D80" s="70">
        <f>SUM(D76:D79)</f>
        <v>1600</v>
      </c>
      <c r="E80" s="70"/>
      <c r="F80" s="70" t="s">
        <v>26</v>
      </c>
      <c r="G80" s="70">
        <f>SUM(G76:G79)</f>
        <v>0</v>
      </c>
      <c r="H80" s="71"/>
      <c r="I80" s="71" t="s">
        <v>26</v>
      </c>
      <c r="J80" s="70">
        <f>SUM(J76:J79)</f>
        <v>0</v>
      </c>
      <c r="K80" s="123">
        <f t="shared" si="34"/>
        <v>1600</v>
      </c>
      <c r="L80" s="123"/>
      <c r="M80" s="71" t="s">
        <v>26</v>
      </c>
      <c r="N80" s="70"/>
      <c r="O80" s="70"/>
      <c r="P80" s="70">
        <f>SUM(P76:P79)</f>
        <v>500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7.0" customHeight="1">
      <c r="A81" s="124" t="s">
        <v>98</v>
      </c>
      <c r="B81" s="8" t="s">
        <v>2</v>
      </c>
      <c r="C81" s="9" t="s">
        <v>3</v>
      </c>
      <c r="D81" s="10" t="s">
        <v>4</v>
      </c>
      <c r="E81" s="8" t="s">
        <v>5</v>
      </c>
      <c r="F81" s="9" t="s">
        <v>3</v>
      </c>
      <c r="G81" s="9" t="s">
        <v>4</v>
      </c>
      <c r="H81" s="46" t="s">
        <v>6</v>
      </c>
      <c r="I81" s="11" t="s">
        <v>3</v>
      </c>
      <c r="J81" s="11" t="s">
        <v>7</v>
      </c>
      <c r="K81" s="116" t="s">
        <v>96</v>
      </c>
      <c r="L81" s="12" t="s">
        <v>8</v>
      </c>
      <c r="M81" s="8" t="s">
        <v>9</v>
      </c>
      <c r="N81" s="10" t="s">
        <v>10</v>
      </c>
      <c r="O81" s="10" t="s">
        <v>11</v>
      </c>
      <c r="P81" s="9" t="s">
        <v>12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125" t="s">
        <v>99</v>
      </c>
      <c r="B82" s="126">
        <v>100.0</v>
      </c>
      <c r="C82" s="26"/>
      <c r="D82" s="19">
        <f t="shared" ref="D82:D92" si="37">B82*C82</f>
        <v>0</v>
      </c>
      <c r="E82" s="127"/>
      <c r="F82" s="18"/>
      <c r="G82" s="19"/>
      <c r="H82" s="127"/>
      <c r="I82" s="19"/>
      <c r="J82" s="19"/>
      <c r="K82" s="19">
        <f t="shared" ref="K82:K93" si="38">D82+G82+J82</f>
        <v>0</v>
      </c>
      <c r="L82" s="21">
        <f t="shared" ref="L82:L92" si="39">C82+F82+I82</f>
        <v>0</v>
      </c>
      <c r="M82" s="128">
        <v>90.0</v>
      </c>
      <c r="N82" s="19"/>
      <c r="O82" s="19"/>
      <c r="P82" s="19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129" t="s">
        <v>100</v>
      </c>
      <c r="B83" s="130">
        <v>800.0</v>
      </c>
      <c r="C83" s="26"/>
      <c r="D83" s="19">
        <f t="shared" si="37"/>
        <v>0</v>
      </c>
      <c r="E83" s="127"/>
      <c r="F83" s="18"/>
      <c r="G83" s="19"/>
      <c r="H83" s="127"/>
      <c r="I83" s="19"/>
      <c r="J83" s="19"/>
      <c r="K83" s="19">
        <f t="shared" si="38"/>
        <v>0</v>
      </c>
      <c r="L83" s="21">
        <f t="shared" si="39"/>
        <v>0</v>
      </c>
      <c r="M83" s="128">
        <v>700.0</v>
      </c>
      <c r="N83" s="19"/>
      <c r="O83" s="19"/>
      <c r="P83" s="19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0.25" customHeight="1">
      <c r="A84" s="131" t="s">
        <v>101</v>
      </c>
      <c r="B84" s="130">
        <v>1750.0</v>
      </c>
      <c r="C84" s="18"/>
      <c r="D84" s="19">
        <f t="shared" si="37"/>
        <v>0</v>
      </c>
      <c r="E84" s="127"/>
      <c r="F84" s="18"/>
      <c r="G84" s="19"/>
      <c r="H84" s="127"/>
      <c r="I84" s="19"/>
      <c r="J84" s="19"/>
      <c r="K84" s="19">
        <f t="shared" si="38"/>
        <v>0</v>
      </c>
      <c r="L84" s="21">
        <f t="shared" si="39"/>
        <v>0</v>
      </c>
      <c r="M84" s="128">
        <v>1500.0</v>
      </c>
      <c r="N84" s="19"/>
      <c r="O84" s="19"/>
      <c r="P84" s="19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131" t="s">
        <v>46</v>
      </c>
      <c r="B85" s="130">
        <v>100.0</v>
      </c>
      <c r="C85" s="18"/>
      <c r="D85" s="19">
        <f t="shared" si="37"/>
        <v>0</v>
      </c>
      <c r="E85" s="127"/>
      <c r="F85" s="18"/>
      <c r="G85" s="19"/>
      <c r="H85" s="127"/>
      <c r="I85" s="19"/>
      <c r="J85" s="19"/>
      <c r="K85" s="19">
        <f t="shared" si="38"/>
        <v>0</v>
      </c>
      <c r="L85" s="21">
        <f t="shared" si="39"/>
        <v>0</v>
      </c>
      <c r="M85" s="128">
        <v>90.0</v>
      </c>
      <c r="N85" s="19"/>
      <c r="O85" s="19"/>
      <c r="P85" s="19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131" t="s">
        <v>48</v>
      </c>
      <c r="B86" s="130">
        <v>250.0</v>
      </c>
      <c r="C86" s="26">
        <v>1.0</v>
      </c>
      <c r="D86" s="19">
        <f t="shared" si="37"/>
        <v>250</v>
      </c>
      <c r="E86" s="127"/>
      <c r="F86" s="18"/>
      <c r="G86" s="19"/>
      <c r="H86" s="127"/>
      <c r="I86" s="19"/>
      <c r="J86" s="19"/>
      <c r="K86" s="19">
        <f t="shared" si="38"/>
        <v>250</v>
      </c>
      <c r="L86" s="21">
        <f t="shared" si="39"/>
        <v>1</v>
      </c>
      <c r="M86" s="128">
        <v>200.0</v>
      </c>
      <c r="N86" s="19"/>
      <c r="O86" s="19"/>
      <c r="P86" s="1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31" t="s">
        <v>102</v>
      </c>
      <c r="B87" s="130">
        <v>100.0</v>
      </c>
      <c r="C87" s="26">
        <v>1.0</v>
      </c>
      <c r="D87" s="19">
        <f t="shared" si="37"/>
        <v>100</v>
      </c>
      <c r="E87" s="127"/>
      <c r="F87" s="18"/>
      <c r="G87" s="19"/>
      <c r="H87" s="127"/>
      <c r="I87" s="19"/>
      <c r="J87" s="19"/>
      <c r="K87" s="19">
        <f t="shared" si="38"/>
        <v>100</v>
      </c>
      <c r="L87" s="21">
        <f t="shared" si="39"/>
        <v>1</v>
      </c>
      <c r="M87" s="128">
        <v>90.0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31" t="s">
        <v>103</v>
      </c>
      <c r="B88" s="130">
        <v>1500.0</v>
      </c>
      <c r="C88" s="18"/>
      <c r="D88" s="19">
        <f t="shared" si="37"/>
        <v>0</v>
      </c>
      <c r="E88" s="127"/>
      <c r="F88" s="18"/>
      <c r="G88" s="19"/>
      <c r="H88" s="127"/>
      <c r="I88" s="19"/>
      <c r="J88" s="19"/>
      <c r="K88" s="19">
        <f t="shared" si="38"/>
        <v>0</v>
      </c>
      <c r="L88" s="21">
        <f t="shared" si="39"/>
        <v>0</v>
      </c>
      <c r="M88" s="128">
        <v>1300.0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104</v>
      </c>
      <c r="B89" s="130">
        <v>400.0</v>
      </c>
      <c r="C89" s="26">
        <v>2.0</v>
      </c>
      <c r="D89" s="19">
        <f t="shared" si="37"/>
        <v>800</v>
      </c>
      <c r="E89" s="127"/>
      <c r="F89" s="18"/>
      <c r="G89" s="19"/>
      <c r="H89" s="127"/>
      <c r="I89" s="19"/>
      <c r="J89" s="19"/>
      <c r="K89" s="19">
        <f t="shared" si="38"/>
        <v>800</v>
      </c>
      <c r="L89" s="21">
        <f t="shared" si="39"/>
        <v>2</v>
      </c>
      <c r="M89" s="128">
        <v>350.0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105</v>
      </c>
      <c r="B90" s="130">
        <v>700.0</v>
      </c>
      <c r="C90" s="26">
        <v>4.0</v>
      </c>
      <c r="D90" s="19">
        <f t="shared" si="37"/>
        <v>2800</v>
      </c>
      <c r="E90" s="127"/>
      <c r="F90" s="18"/>
      <c r="G90" s="19"/>
      <c r="H90" s="127"/>
      <c r="I90" s="19"/>
      <c r="J90" s="19"/>
      <c r="K90" s="19">
        <f t="shared" si="38"/>
        <v>2800</v>
      </c>
      <c r="L90" s="21">
        <f t="shared" si="39"/>
        <v>4</v>
      </c>
      <c r="M90" s="128">
        <v>600.0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106</v>
      </c>
      <c r="B91" s="130">
        <v>150.0</v>
      </c>
      <c r="C91" s="18"/>
      <c r="D91" s="19">
        <f t="shared" si="37"/>
        <v>0</v>
      </c>
      <c r="E91" s="127"/>
      <c r="F91" s="18"/>
      <c r="G91" s="19"/>
      <c r="H91" s="127"/>
      <c r="I91" s="19"/>
      <c r="J91" s="19"/>
      <c r="K91" s="19">
        <f t="shared" si="38"/>
        <v>0</v>
      </c>
      <c r="L91" s="21">
        <f t="shared" si="39"/>
        <v>0</v>
      </c>
      <c r="M91" s="128">
        <v>130.0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131" t="s">
        <v>107</v>
      </c>
      <c r="B92" s="130">
        <v>2100.0</v>
      </c>
      <c r="C92" s="26"/>
      <c r="D92" s="19">
        <f t="shared" si="37"/>
        <v>0</v>
      </c>
      <c r="E92" s="20"/>
      <c r="F92" s="18"/>
      <c r="G92" s="19"/>
      <c r="H92" s="20"/>
      <c r="I92" s="19"/>
      <c r="J92" s="19"/>
      <c r="K92" s="19">
        <f t="shared" si="38"/>
        <v>0</v>
      </c>
      <c r="L92" s="21">
        <f t="shared" si="39"/>
        <v>0</v>
      </c>
      <c r="M92" s="128">
        <v>1900.0</v>
      </c>
      <c r="N92" s="19"/>
      <c r="O92" s="19"/>
      <c r="P92" s="19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0.25" customHeight="1">
      <c r="A93" s="44"/>
      <c r="B93" s="78"/>
      <c r="C93" s="70" t="s">
        <v>26</v>
      </c>
      <c r="D93" s="70">
        <f>SUM(D82:D92)</f>
        <v>3950</v>
      </c>
      <c r="E93" s="70"/>
      <c r="F93" s="70" t="s">
        <v>26</v>
      </c>
      <c r="G93" s="70">
        <f>SUM(G82:G92)</f>
        <v>0</v>
      </c>
      <c r="H93" s="71"/>
      <c r="I93" s="71" t="s">
        <v>26</v>
      </c>
      <c r="J93" s="70">
        <f>SUM(J82:J92)</f>
        <v>0</v>
      </c>
      <c r="K93" s="123">
        <f t="shared" si="38"/>
        <v>3950</v>
      </c>
      <c r="L93" s="123"/>
      <c r="M93" s="71" t="s">
        <v>26</v>
      </c>
      <c r="N93" s="70"/>
      <c r="O93" s="70"/>
      <c r="P93" s="70">
        <f>SUM(P82:P92)</f>
        <v>0</v>
      </c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7.0" customHeight="1">
      <c r="A94" s="79" t="s">
        <v>76</v>
      </c>
      <c r="B94" s="8" t="s">
        <v>2</v>
      </c>
      <c r="C94" s="9" t="s">
        <v>3</v>
      </c>
      <c r="D94" s="10" t="s">
        <v>4</v>
      </c>
      <c r="E94" s="8" t="s">
        <v>5</v>
      </c>
      <c r="F94" s="9" t="s">
        <v>3</v>
      </c>
      <c r="G94" s="9" t="s">
        <v>4</v>
      </c>
      <c r="H94" s="46" t="s">
        <v>6</v>
      </c>
      <c r="I94" s="11" t="s">
        <v>3</v>
      </c>
      <c r="J94" s="11" t="s">
        <v>7</v>
      </c>
      <c r="K94" s="116" t="s">
        <v>96</v>
      </c>
      <c r="L94" s="12" t="s">
        <v>8</v>
      </c>
      <c r="M94" s="8" t="s">
        <v>9</v>
      </c>
      <c r="N94" s="10" t="s">
        <v>10</v>
      </c>
      <c r="O94" s="10" t="s">
        <v>11</v>
      </c>
      <c r="P94" s="9" t="s">
        <v>12</v>
      </c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44" t="s">
        <v>77</v>
      </c>
      <c r="B95" s="42">
        <v>45.0</v>
      </c>
      <c r="C95" s="80"/>
      <c r="D95" s="32">
        <f t="shared" ref="D95:D96" si="40">B95*C95</f>
        <v>0</v>
      </c>
      <c r="E95" s="20">
        <v>40.0</v>
      </c>
      <c r="F95" s="80"/>
      <c r="G95" s="32">
        <f t="shared" ref="G95:G96" si="41">E95*F95</f>
        <v>0</v>
      </c>
      <c r="H95" s="20">
        <v>25.0</v>
      </c>
      <c r="I95" s="81"/>
      <c r="J95" s="32">
        <f t="shared" ref="J95:J96" si="42">H95*I95</f>
        <v>0</v>
      </c>
      <c r="K95" s="19">
        <f t="shared" ref="K95:K97" si="43">D95+G95+J95</f>
        <v>0</v>
      </c>
      <c r="L95" s="21">
        <f t="shared" ref="L95:L96" si="44">C95+F95+I95</f>
        <v>0</v>
      </c>
      <c r="M95" s="20">
        <v>17.36</v>
      </c>
      <c r="N95" s="32">
        <v>2.08</v>
      </c>
      <c r="O95" s="32">
        <v>1.74</v>
      </c>
      <c r="P95" s="32">
        <f t="shared" ref="P95:P96" si="45">((B95-M95)*C95)+((E95-M95)*F95)+((H95-M95)*I95)</f>
        <v>0</v>
      </c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44" t="s">
        <v>78</v>
      </c>
      <c r="B96" s="42">
        <v>25.0</v>
      </c>
      <c r="C96" s="80"/>
      <c r="D96" s="32">
        <f t="shared" si="40"/>
        <v>0</v>
      </c>
      <c r="E96" s="20">
        <v>15.0</v>
      </c>
      <c r="F96" s="80"/>
      <c r="G96" s="32">
        <f t="shared" si="41"/>
        <v>0</v>
      </c>
      <c r="H96" s="20">
        <v>20.0</v>
      </c>
      <c r="I96" s="81"/>
      <c r="J96" s="32">
        <f t="shared" si="42"/>
        <v>0</v>
      </c>
      <c r="K96" s="19">
        <f t="shared" si="43"/>
        <v>0</v>
      </c>
      <c r="L96" s="21">
        <f t="shared" si="44"/>
        <v>0</v>
      </c>
      <c r="M96" s="20">
        <v>10.08</v>
      </c>
      <c r="N96" s="32">
        <v>1.21</v>
      </c>
      <c r="O96" s="32">
        <v>1.01</v>
      </c>
      <c r="P96" s="32">
        <f t="shared" si="45"/>
        <v>0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0.25" customHeight="1">
      <c r="A97" s="44"/>
      <c r="B97" s="78"/>
      <c r="C97" s="70" t="s">
        <v>26</v>
      </c>
      <c r="D97" s="70">
        <f>SUM(D95+D96)</f>
        <v>0</v>
      </c>
      <c r="E97" s="70"/>
      <c r="F97" s="70" t="s">
        <v>26</v>
      </c>
      <c r="G97" s="70">
        <f>SUM(G95+G96)</f>
        <v>0</v>
      </c>
      <c r="H97" s="71"/>
      <c r="I97" s="71" t="s">
        <v>26</v>
      </c>
      <c r="J97" s="70">
        <f>SUM(J95+J96)</f>
        <v>0</v>
      </c>
      <c r="K97" s="123">
        <f t="shared" si="43"/>
        <v>0</v>
      </c>
      <c r="L97" s="123"/>
      <c r="M97" s="71" t="s">
        <v>26</v>
      </c>
      <c r="N97" s="70"/>
      <c r="O97" s="70"/>
      <c r="P97" s="70">
        <f>SUM(P95)</f>
        <v>0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7.0" customHeight="1">
      <c r="A98" s="79" t="s">
        <v>79</v>
      </c>
      <c r="B98" s="8" t="s">
        <v>2</v>
      </c>
      <c r="C98" s="9" t="s">
        <v>3</v>
      </c>
      <c r="D98" s="10" t="s">
        <v>4</v>
      </c>
      <c r="E98" s="8" t="s">
        <v>5</v>
      </c>
      <c r="F98" s="9" t="s">
        <v>3</v>
      </c>
      <c r="G98" s="9" t="s">
        <v>4</v>
      </c>
      <c r="H98" s="46" t="s">
        <v>6</v>
      </c>
      <c r="I98" s="11" t="s">
        <v>3</v>
      </c>
      <c r="J98" s="11" t="s">
        <v>7</v>
      </c>
      <c r="K98" s="116" t="s">
        <v>96</v>
      </c>
      <c r="L98" s="12" t="s">
        <v>8</v>
      </c>
      <c r="M98" s="8" t="s">
        <v>9</v>
      </c>
      <c r="N98" s="10" t="s">
        <v>10</v>
      </c>
      <c r="O98" s="10" t="s">
        <v>11</v>
      </c>
      <c r="P98" s="9" t="s">
        <v>12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0.25" customHeight="1">
      <c r="A99" s="44" t="s">
        <v>80</v>
      </c>
      <c r="B99" s="42">
        <v>550.0</v>
      </c>
      <c r="C99" s="82">
        <v>2.0</v>
      </c>
      <c r="D99" s="32">
        <f>B99*C99</f>
        <v>1100</v>
      </c>
      <c r="E99" s="20"/>
      <c r="F99" s="80"/>
      <c r="G99" s="32">
        <f>E99*F99</f>
        <v>0</v>
      </c>
      <c r="H99" s="20"/>
      <c r="I99" s="81"/>
      <c r="J99" s="32">
        <f>H99*I99</f>
        <v>0</v>
      </c>
      <c r="K99" s="19">
        <f t="shared" ref="K99:K100" si="46">D99+G99+J99</f>
        <v>1100</v>
      </c>
      <c r="L99" s="21">
        <f>C99+F99+I99</f>
        <v>2</v>
      </c>
      <c r="M99" s="20">
        <v>500.0</v>
      </c>
      <c r="N99" s="32"/>
      <c r="O99" s="32"/>
      <c r="P99" s="32">
        <f>((B99-M99)*C99)+((E99-M99)*F99)+((H99-M99)*I99)</f>
        <v>100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20.25" customHeight="1">
      <c r="A100" s="83"/>
      <c r="B100" s="84"/>
      <c r="C100" s="85" t="s">
        <v>81</v>
      </c>
      <c r="D100" s="86">
        <f>D17+D28+D38+D61+D74+D80+D93+D97+D99</f>
        <v>55125</v>
      </c>
      <c r="E100" s="87"/>
      <c r="F100" s="85" t="s">
        <v>81</v>
      </c>
      <c r="G100" s="86">
        <f>G17+G28+G38+G61+G74+G80+G97+G99+G93</f>
        <v>0</v>
      </c>
      <c r="H100" s="87"/>
      <c r="I100" s="85" t="s">
        <v>81</v>
      </c>
      <c r="J100" s="86">
        <f>J17+J28+J38+J61+J74+J80+J97+J99</f>
        <v>2675</v>
      </c>
      <c r="K100" s="118">
        <f t="shared" si="46"/>
        <v>57800</v>
      </c>
      <c r="L100" s="119"/>
      <c r="M100" s="85" t="s">
        <v>81</v>
      </c>
      <c r="N100" s="86"/>
      <c r="O100" s="86"/>
      <c r="P100" s="86">
        <f>P17+P28+P38+P61+P74+P80+P97+P99</f>
        <v>20024</v>
      </c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</row>
    <row r="101" ht="20.25" customHeight="1">
      <c r="A101" s="3"/>
      <c r="B101" s="89"/>
      <c r="C101" s="90" t="s">
        <v>82</v>
      </c>
      <c r="E101" s="91">
        <f>K100</f>
        <v>57800</v>
      </c>
      <c r="G101" s="92"/>
      <c r="H101" s="93"/>
      <c r="I101" s="92"/>
      <c r="J101" s="132"/>
      <c r="K101" s="132"/>
      <c r="L101" s="132"/>
      <c r="M101" s="132"/>
      <c r="N101" s="133" t="s">
        <v>83</v>
      </c>
      <c r="P101" s="93">
        <f>P100</f>
        <v>20024</v>
      </c>
      <c r="Q101" s="9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15.75" customHeight="1">
      <c r="B102" s="95" t="s">
        <v>84</v>
      </c>
      <c r="I102" s="95"/>
      <c r="J102" s="95"/>
      <c r="K102" s="92"/>
      <c r="L102" s="92"/>
      <c r="M102" s="95"/>
      <c r="R102" s="3"/>
      <c r="S102" s="3"/>
      <c r="T102" s="3"/>
      <c r="U102" s="2"/>
      <c r="V102" s="2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15.75" customHeight="1">
      <c r="A103" s="96"/>
      <c r="B103" s="97" t="s">
        <v>85</v>
      </c>
      <c r="C103" s="98"/>
      <c r="D103" s="99" t="s">
        <v>86</v>
      </c>
      <c r="E103" s="100"/>
      <c r="F103" s="100"/>
      <c r="G103" s="99" t="s">
        <v>87</v>
      </c>
      <c r="H103" s="98"/>
      <c r="I103" s="101"/>
      <c r="J103" s="101"/>
      <c r="K103" s="92"/>
      <c r="L103" s="92"/>
      <c r="M103" s="99" t="s">
        <v>88</v>
      </c>
      <c r="N103" s="98"/>
      <c r="O103" s="99" t="s">
        <v>87</v>
      </c>
      <c r="P103" s="98"/>
      <c r="Q103" s="101"/>
      <c r="R103" s="3"/>
      <c r="S103" s="3"/>
      <c r="T103" s="3"/>
      <c r="U103" s="2"/>
      <c r="V103" s="2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15.75" customHeight="1">
      <c r="A104" s="102"/>
      <c r="B104" s="103">
        <v>1000.0</v>
      </c>
      <c r="C104" s="98"/>
      <c r="D104" s="104">
        <v>26.0</v>
      </c>
      <c r="E104" s="100"/>
      <c r="F104" s="100"/>
      <c r="G104" s="105">
        <f>D104*B104</f>
        <v>26000</v>
      </c>
      <c r="H104" s="98"/>
      <c r="I104" s="106"/>
      <c r="J104" s="2"/>
      <c r="K104" s="92"/>
      <c r="L104" s="92"/>
      <c r="M104" s="134"/>
      <c r="N104" s="98"/>
      <c r="O104" s="107">
        <v>700.0</v>
      </c>
      <c r="P104" s="98"/>
      <c r="Q104" s="135"/>
      <c r="R104" s="3"/>
      <c r="S104" s="3"/>
      <c r="T104" s="3"/>
      <c r="U104" s="2"/>
      <c r="V104" s="2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A105" s="102"/>
      <c r="B105" s="103">
        <v>500.0</v>
      </c>
      <c r="C105" s="98"/>
      <c r="D105" s="104">
        <v>27.0</v>
      </c>
      <c r="E105" s="100"/>
      <c r="F105" s="100"/>
      <c r="G105" s="105">
        <f>B105*D105</f>
        <v>13500</v>
      </c>
      <c r="H105" s="98"/>
      <c r="I105" s="106"/>
      <c r="J105" s="2"/>
      <c r="K105" s="92"/>
      <c r="L105" s="92"/>
      <c r="M105" s="134"/>
      <c r="N105" s="98"/>
      <c r="O105" s="107">
        <v>450.0</v>
      </c>
      <c r="P105" s="98"/>
      <c r="Q105" s="135"/>
      <c r="R105" s="3"/>
      <c r="S105" s="3"/>
      <c r="T105" s="3"/>
      <c r="U105" s="2"/>
      <c r="V105" s="2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102"/>
      <c r="B106" s="103">
        <v>200.0</v>
      </c>
      <c r="C106" s="98"/>
      <c r="D106" s="104">
        <v>4.0</v>
      </c>
      <c r="E106" s="100"/>
      <c r="F106" s="100"/>
      <c r="G106" s="105">
        <f>D106*B106</f>
        <v>800</v>
      </c>
      <c r="H106" s="98"/>
      <c r="I106" s="106"/>
      <c r="J106" s="2"/>
      <c r="K106" s="92"/>
      <c r="L106" s="92"/>
      <c r="M106" s="134"/>
      <c r="N106" s="98"/>
      <c r="O106" s="107">
        <v>450.0</v>
      </c>
      <c r="P106" s="98"/>
      <c r="Q106" s="135"/>
      <c r="R106" s="3"/>
      <c r="S106" s="3"/>
      <c r="T106" s="3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102"/>
      <c r="B107" s="103">
        <v>100.0</v>
      </c>
      <c r="C107" s="98"/>
      <c r="D107" s="104">
        <v>30.0</v>
      </c>
      <c r="E107" s="100"/>
      <c r="F107" s="100"/>
      <c r="G107" s="105">
        <f>B107*D107</f>
        <v>3000</v>
      </c>
      <c r="H107" s="98"/>
      <c r="I107" s="106"/>
      <c r="J107" s="2"/>
      <c r="K107" s="92"/>
      <c r="L107" s="92"/>
      <c r="M107" s="134"/>
      <c r="N107" s="98"/>
      <c r="O107" s="107">
        <v>450.0</v>
      </c>
      <c r="P107" s="98"/>
      <c r="Q107" s="135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102"/>
      <c r="B108" s="103">
        <v>50.0</v>
      </c>
      <c r="C108" s="98"/>
      <c r="D108" s="104">
        <v>36.0</v>
      </c>
      <c r="E108" s="100"/>
      <c r="F108" s="100"/>
      <c r="G108" s="105">
        <f>D108*B108</f>
        <v>1800</v>
      </c>
      <c r="H108" s="98"/>
      <c r="I108" s="106"/>
      <c r="J108" s="2"/>
      <c r="K108" s="92"/>
      <c r="L108" s="92"/>
      <c r="M108" s="134"/>
      <c r="N108" s="98"/>
      <c r="O108" s="107">
        <v>900.0</v>
      </c>
      <c r="P108" s="98"/>
      <c r="Q108" s="13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102"/>
      <c r="B109" s="103">
        <v>20.0</v>
      </c>
      <c r="C109" s="98"/>
      <c r="D109" s="104">
        <v>87.0</v>
      </c>
      <c r="E109" s="100"/>
      <c r="F109" s="100"/>
      <c r="G109" s="105">
        <f>B109*D109</f>
        <v>1740</v>
      </c>
      <c r="H109" s="98"/>
      <c r="I109" s="106"/>
      <c r="J109" s="2"/>
      <c r="K109" s="92"/>
      <c r="L109" s="92"/>
      <c r="M109" s="134"/>
      <c r="N109" s="98"/>
      <c r="O109" s="107">
        <v>150.0</v>
      </c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96"/>
      <c r="B110" s="97" t="s">
        <v>89</v>
      </c>
      <c r="C110" s="98"/>
      <c r="D110" s="99" t="s">
        <v>86</v>
      </c>
      <c r="E110" s="100"/>
      <c r="F110" s="100"/>
      <c r="G110" s="99" t="s">
        <v>87</v>
      </c>
      <c r="H110" s="98"/>
      <c r="I110" s="109"/>
      <c r="J110" s="92"/>
      <c r="K110" s="92"/>
      <c r="L110" s="92"/>
      <c r="M110" s="134"/>
      <c r="N110" s="98"/>
      <c r="O110" s="107">
        <v>1450.0</v>
      </c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>
        <v>20.0</v>
      </c>
      <c r="C111" s="98"/>
      <c r="D111" s="104">
        <v>5.0</v>
      </c>
      <c r="E111" s="100"/>
      <c r="F111" s="100"/>
      <c r="G111" s="105">
        <f>D111*B111</f>
        <v>100</v>
      </c>
      <c r="H111" s="98"/>
      <c r="I111" s="106"/>
      <c r="J111" s="2"/>
      <c r="K111" s="92"/>
      <c r="L111" s="92"/>
      <c r="M111" s="134"/>
      <c r="N111" s="98"/>
      <c r="O111" s="107">
        <v>450.0</v>
      </c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/>
      <c r="C112" s="98"/>
      <c r="D112" s="104"/>
      <c r="E112" s="100"/>
      <c r="F112" s="100"/>
      <c r="G112" s="105"/>
      <c r="H112" s="98"/>
      <c r="I112" s="106"/>
      <c r="J112" s="2"/>
      <c r="K112" s="92"/>
      <c r="L112" s="92"/>
      <c r="M112" s="103"/>
      <c r="N112" s="98"/>
      <c r="O112" s="107">
        <v>800.0</v>
      </c>
      <c r="P112" s="98"/>
      <c r="Q112" s="135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102"/>
      <c r="B113" s="103"/>
      <c r="C113" s="98"/>
      <c r="D113" s="104"/>
      <c r="E113" s="100"/>
      <c r="F113" s="100"/>
      <c r="G113" s="105"/>
      <c r="H113" s="98"/>
      <c r="I113" s="106"/>
      <c r="J113" s="2"/>
      <c r="K113" s="92"/>
      <c r="L113" s="92"/>
      <c r="M113" s="103"/>
      <c r="N113" s="98"/>
      <c r="O113" s="107">
        <v>640.0</v>
      </c>
      <c r="P113" s="98"/>
      <c r="Q113" s="135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102"/>
      <c r="B114" s="103"/>
      <c r="C114" s="98"/>
      <c r="D114" s="104"/>
      <c r="E114" s="100"/>
      <c r="F114" s="100"/>
      <c r="G114" s="105"/>
      <c r="H114" s="98"/>
      <c r="I114" s="106"/>
      <c r="J114" s="2"/>
      <c r="K114" s="92"/>
      <c r="L114" s="92"/>
      <c r="M114" s="103"/>
      <c r="N114" s="98"/>
      <c r="O114" s="107">
        <v>1480.0</v>
      </c>
      <c r="P114" s="98"/>
      <c r="Q114" s="135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102"/>
      <c r="B115" s="103"/>
      <c r="C115" s="98"/>
      <c r="D115" s="104"/>
      <c r="E115" s="100"/>
      <c r="F115" s="100"/>
      <c r="G115" s="105"/>
      <c r="H115" s="98"/>
      <c r="I115" s="106"/>
      <c r="J115" s="2"/>
      <c r="K115" s="92"/>
      <c r="L115" s="92"/>
      <c r="M115" s="103"/>
      <c r="N115" s="98"/>
      <c r="O115" s="107">
        <v>150.0</v>
      </c>
      <c r="P115" s="98"/>
      <c r="Q115" s="135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102"/>
      <c r="B116" s="103">
        <v>10.0</v>
      </c>
      <c r="C116" s="98"/>
      <c r="D116" s="104"/>
      <c r="E116" s="100"/>
      <c r="F116" s="100"/>
      <c r="G116" s="105">
        <f>B116*D116</f>
        <v>0</v>
      </c>
      <c r="H116" s="98"/>
      <c r="I116" s="106"/>
      <c r="J116" s="2"/>
      <c r="K116" s="92"/>
      <c r="L116" s="92"/>
      <c r="M116" s="103"/>
      <c r="N116" s="98"/>
      <c r="O116" s="107">
        <v>450.0</v>
      </c>
      <c r="P116" s="98"/>
      <c r="Q116" s="135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102"/>
      <c r="B117" s="103">
        <v>5.0</v>
      </c>
      <c r="C117" s="98"/>
      <c r="D117" s="104">
        <v>5.0</v>
      </c>
      <c r="E117" s="100"/>
      <c r="F117" s="100"/>
      <c r="G117" s="105">
        <f>D117*B117</f>
        <v>25</v>
      </c>
      <c r="H117" s="98"/>
      <c r="I117" s="106"/>
      <c r="J117" s="2"/>
      <c r="K117" s="92"/>
      <c r="L117" s="92"/>
      <c r="M117" s="103"/>
      <c r="N117" s="98"/>
      <c r="O117" s="107">
        <v>450.0</v>
      </c>
      <c r="P117" s="98"/>
      <c r="Q117" s="92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102"/>
      <c r="B118" s="103"/>
      <c r="C118" s="98"/>
      <c r="D118" s="104"/>
      <c r="E118" s="104"/>
      <c r="F118" s="104"/>
      <c r="G118" s="105"/>
      <c r="H118" s="98"/>
      <c r="I118" s="106"/>
      <c r="J118" s="2"/>
      <c r="K118" s="92"/>
      <c r="L118" s="92"/>
      <c r="M118" s="103"/>
      <c r="N118" s="98"/>
      <c r="O118" s="107">
        <v>450.0</v>
      </c>
      <c r="P118" s="98"/>
      <c r="Q118" s="92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3"/>
      <c r="C119" s="98"/>
      <c r="D119" s="104"/>
      <c r="E119" s="104"/>
      <c r="F119" s="104"/>
      <c r="G119" s="105"/>
      <c r="H119" s="98"/>
      <c r="I119" s="106"/>
      <c r="J119" s="2"/>
      <c r="K119" s="92"/>
      <c r="L119" s="92"/>
      <c r="M119" s="103"/>
      <c r="N119" s="98"/>
      <c r="O119" s="107">
        <v>2650.0</v>
      </c>
      <c r="P119" s="98"/>
      <c r="Q119" s="92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3"/>
      <c r="C120" s="98"/>
      <c r="D120" s="104"/>
      <c r="E120" s="104"/>
      <c r="F120" s="104"/>
      <c r="G120" s="105"/>
      <c r="H120" s="98"/>
      <c r="I120" s="106"/>
      <c r="J120" s="2"/>
      <c r="K120" s="92"/>
      <c r="L120" s="92"/>
      <c r="M120" s="103"/>
      <c r="N120" s="98"/>
      <c r="O120" s="107">
        <v>190.0</v>
      </c>
      <c r="P120" s="98"/>
      <c r="Q120" s="92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3"/>
      <c r="C121" s="98"/>
      <c r="D121" s="104"/>
      <c r="E121" s="100"/>
      <c r="F121" s="100"/>
      <c r="G121" s="105"/>
      <c r="H121" s="98"/>
      <c r="I121" s="106"/>
      <c r="J121" s="2"/>
      <c r="K121" s="92"/>
      <c r="L121" s="92"/>
      <c r="M121" s="103"/>
      <c r="N121" s="98"/>
      <c r="O121" s="107">
        <v>250.0</v>
      </c>
      <c r="P121" s="98"/>
      <c r="Q121" s="92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3"/>
      <c r="C122" s="98"/>
      <c r="D122" s="104"/>
      <c r="E122" s="100"/>
      <c r="F122" s="100"/>
      <c r="G122" s="105"/>
      <c r="H122" s="98"/>
      <c r="I122" s="106"/>
      <c r="J122" s="2"/>
      <c r="K122" s="92"/>
      <c r="L122" s="92"/>
      <c r="M122" s="103"/>
      <c r="N122" s="98"/>
      <c r="O122" s="107">
        <v>2900.0</v>
      </c>
      <c r="P122" s="98"/>
      <c r="Q122" s="92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3"/>
      <c r="C123" s="98"/>
      <c r="D123" s="104"/>
      <c r="E123" s="100"/>
      <c r="F123" s="100"/>
      <c r="G123" s="105"/>
      <c r="H123" s="98"/>
      <c r="I123" s="106"/>
      <c r="J123" s="2"/>
      <c r="K123" s="92"/>
      <c r="L123" s="92"/>
      <c r="M123" s="103"/>
      <c r="N123" s="98"/>
      <c r="O123" s="107">
        <v>430.0</v>
      </c>
      <c r="P123" s="98"/>
      <c r="Q123" s="92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102"/>
      <c r="B124" s="103">
        <v>1.0</v>
      </c>
      <c r="C124" s="98"/>
      <c r="D124" s="104"/>
      <c r="E124" s="100"/>
      <c r="F124" s="100"/>
      <c r="G124" s="105">
        <f>B124*D124</f>
        <v>0</v>
      </c>
      <c r="H124" s="98"/>
      <c r="I124" s="106"/>
      <c r="J124" s="2"/>
      <c r="K124" s="92"/>
      <c r="L124" s="92"/>
      <c r="M124" s="103"/>
      <c r="N124" s="98"/>
      <c r="O124" s="107"/>
      <c r="P124" s="98"/>
      <c r="Q124" s="92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20.25" customHeight="1">
      <c r="A125" s="3"/>
      <c r="B125" s="110"/>
      <c r="C125" s="111"/>
      <c r="D125" s="111"/>
      <c r="E125" s="112" t="s">
        <v>90</v>
      </c>
      <c r="F125" s="98"/>
      <c r="G125" s="113">
        <f>SUM(G104:G124)</f>
        <v>46965</v>
      </c>
      <c r="H125" s="98"/>
      <c r="I125" s="111"/>
      <c r="J125" s="111"/>
      <c r="K125" s="92"/>
      <c r="L125" s="92"/>
      <c r="M125" s="111" t="s">
        <v>26</v>
      </c>
      <c r="O125" s="113">
        <f>SUM(O104:O124)</f>
        <v>15840</v>
      </c>
      <c r="P125" s="98"/>
      <c r="Q125" s="136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7.25" customHeight="1">
      <c r="A126" s="3"/>
      <c r="B126" s="110"/>
      <c r="C126" s="111"/>
      <c r="D126" s="111"/>
      <c r="E126" s="112" t="s">
        <v>91</v>
      </c>
      <c r="F126" s="98"/>
      <c r="G126" s="113">
        <f>O125</f>
        <v>15840</v>
      </c>
      <c r="H126" s="98"/>
      <c r="K126" s="92"/>
      <c r="L126" s="92"/>
      <c r="N126" s="3"/>
      <c r="O126" s="3"/>
      <c r="P126" s="3"/>
      <c r="Q126" s="3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20.25" customHeight="1">
      <c r="A127" s="3"/>
      <c r="B127" s="110"/>
      <c r="C127" s="111"/>
      <c r="D127" s="111"/>
      <c r="E127" s="112" t="s">
        <v>92</v>
      </c>
      <c r="F127" s="98"/>
      <c r="G127" s="114"/>
      <c r="H127" s="98"/>
      <c r="K127" s="92"/>
      <c r="L127" s="92"/>
      <c r="N127" s="3"/>
      <c r="O127" s="3"/>
      <c r="P127" s="3"/>
      <c r="Q127" s="3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20.25" customHeight="1">
      <c r="A128" s="3"/>
      <c r="B128" s="110"/>
      <c r="C128" s="111"/>
      <c r="D128" s="111"/>
      <c r="E128" s="112" t="s">
        <v>93</v>
      </c>
      <c r="F128" s="98"/>
      <c r="G128" s="114"/>
      <c r="H128" s="98"/>
      <c r="K128" s="92"/>
      <c r="L128" s="92"/>
      <c r="N128" s="3"/>
      <c r="O128" s="3"/>
      <c r="P128" s="3"/>
      <c r="Q128" s="3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20.25" customHeight="1">
      <c r="A129" s="102"/>
      <c r="B129" s="102"/>
      <c r="C129" s="111"/>
      <c r="D129" s="111"/>
      <c r="E129" s="112" t="s">
        <v>94</v>
      </c>
      <c r="F129" s="98"/>
      <c r="G129" s="114"/>
      <c r="H129" s="98"/>
      <c r="K129" s="92"/>
      <c r="L129" s="92"/>
      <c r="N129" s="3"/>
      <c r="O129" s="3"/>
      <c r="P129" s="3"/>
      <c r="Q129" s="3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20.25" customHeight="1">
      <c r="A130" s="102"/>
      <c r="B130" s="102"/>
      <c r="C130" s="111"/>
      <c r="D130" s="111"/>
      <c r="E130" s="112" t="s">
        <v>95</v>
      </c>
      <c r="F130" s="98"/>
      <c r="G130" s="113">
        <v>0.0</v>
      </c>
      <c r="H130" s="98"/>
      <c r="I130" s="3"/>
      <c r="J130" s="3"/>
      <c r="K130" s="92"/>
      <c r="L130" s="92"/>
      <c r="M130" s="3"/>
      <c r="N130" s="3"/>
      <c r="O130" s="3"/>
      <c r="P130" s="3"/>
      <c r="Q130" s="3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8.75" customHeight="1">
      <c r="A131" s="102"/>
      <c r="B131" s="102"/>
      <c r="C131" s="111"/>
      <c r="D131" s="111"/>
      <c r="E131" s="112" t="s">
        <v>26</v>
      </c>
      <c r="F131" s="98"/>
      <c r="G131" s="113">
        <f>SUM(G125:G130)</f>
        <v>62805</v>
      </c>
      <c r="H131" s="98"/>
      <c r="I131" s="3"/>
      <c r="J131" s="3"/>
      <c r="K131" s="92"/>
      <c r="L131" s="92"/>
      <c r="M131" s="3"/>
      <c r="N131" s="3"/>
      <c r="O131" s="3"/>
      <c r="P131" s="3"/>
      <c r="Q131" s="3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102"/>
      <c r="B132" s="102"/>
      <c r="C132" s="102"/>
      <c r="D132" s="102"/>
      <c r="E132" s="102"/>
      <c r="F132" s="102"/>
      <c r="G132" s="102"/>
      <c r="H132" s="10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102"/>
      <c r="B133" s="102"/>
      <c r="C133" s="102"/>
      <c r="D133" s="102"/>
      <c r="E133" s="102"/>
      <c r="F133" s="102"/>
      <c r="G133" s="102"/>
      <c r="H133" s="10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5.75" customHeight="1">
      <c r="A134" s="102"/>
      <c r="B134" s="102"/>
      <c r="C134" s="102"/>
      <c r="D134" s="102"/>
      <c r="E134" s="102"/>
      <c r="F134" s="102"/>
      <c r="G134" s="102"/>
      <c r="H134" s="10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15.75" customHeight="1">
      <c r="A135" s="102"/>
      <c r="B135" s="102"/>
      <c r="C135" s="102"/>
      <c r="D135" s="102"/>
      <c r="E135" s="102"/>
      <c r="F135" s="102"/>
      <c r="G135" s="102"/>
      <c r="H135" s="10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15.75" customHeight="1">
      <c r="A136" s="3"/>
      <c r="B136" s="2"/>
      <c r="C136" s="2"/>
      <c r="D136" s="2"/>
      <c r="E136" s="2"/>
      <c r="F136" s="2"/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5.75" customHeight="1">
      <c r="A137" s="3"/>
      <c r="B137" s="2"/>
      <c r="C137" s="2"/>
      <c r="D137" s="2"/>
      <c r="E137" s="2"/>
      <c r="F137" s="2"/>
      <c r="G137" s="2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3"/>
      <c r="B138" s="2"/>
      <c r="C138" s="2"/>
      <c r="D138" s="2"/>
      <c r="E138" s="2"/>
      <c r="F138" s="2"/>
      <c r="G138" s="2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3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3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3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3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3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19">
        <f t="shared" ref="S144:S147" si="47">E155*H155</f>
        <v>0</v>
      </c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19">
        <f t="shared" si="47"/>
        <v>0</v>
      </c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19">
        <f t="shared" si="47"/>
        <v>0</v>
      </c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19">
        <f t="shared" si="47"/>
        <v>0</v>
      </c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5.75" customHeight="1">
      <c r="A344" s="3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"/>
      <c r="V344" s="2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5.75" customHeight="1">
      <c r="A345" s="3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"/>
      <c r="V345" s="2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5.75" customHeight="1">
      <c r="A346" s="3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"/>
      <c r="V346" s="2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5.75" customHeight="1">
      <c r="A347" s="3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"/>
      <c r="V347" s="2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5.75" customHeight="1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</row>
    <row r="349" ht="15.75" customHeight="1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</row>
    <row r="350" ht="15.75" customHeight="1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  <row r="1020" ht="15.75" customHeight="1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</row>
    <row r="1021" ht="15.75" customHeight="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</row>
    <row r="1022" ht="15.75" customHeight="1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</row>
    <row r="1023" ht="15.75" customHeight="1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</row>
    <row r="1024" ht="15.75" customHeight="1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</row>
    <row r="1025" ht="15.75" customHeight="1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</row>
    <row r="1026" ht="15.75" customHeight="1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</row>
    <row r="1027" ht="15.75" customHeight="1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</row>
    <row r="1028" ht="15.75" customHeight="1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</row>
    <row r="1029" ht="15.75" customHeight="1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</row>
    <row r="1030" ht="15.75" customHeight="1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</row>
  </sheetData>
  <mergeCells count="128">
    <mergeCell ref="M109:N109"/>
    <mergeCell ref="M110:N110"/>
    <mergeCell ref="M106:N106"/>
    <mergeCell ref="O106:P106"/>
    <mergeCell ref="M107:N107"/>
    <mergeCell ref="O107:P107"/>
    <mergeCell ref="M108:N108"/>
    <mergeCell ref="O108:P108"/>
    <mergeCell ref="O109:P109"/>
    <mergeCell ref="O110:P110"/>
    <mergeCell ref="C101:D101"/>
    <mergeCell ref="E101:F101"/>
    <mergeCell ref="N101:O101"/>
    <mergeCell ref="B102:H102"/>
    <mergeCell ref="B103:C103"/>
    <mergeCell ref="D103:F103"/>
    <mergeCell ref="G103:H103"/>
    <mergeCell ref="D106:F106"/>
    <mergeCell ref="G106:H106"/>
    <mergeCell ref="M102:Q102"/>
    <mergeCell ref="M103:N103"/>
    <mergeCell ref="O103:P103"/>
    <mergeCell ref="M104:N104"/>
    <mergeCell ref="O104:P104"/>
    <mergeCell ref="M105:N105"/>
    <mergeCell ref="O105:P105"/>
    <mergeCell ref="B104:C104"/>
    <mergeCell ref="D104:F104"/>
    <mergeCell ref="G104:H104"/>
    <mergeCell ref="B105:C105"/>
    <mergeCell ref="D105:F105"/>
    <mergeCell ref="G105:H105"/>
    <mergeCell ref="B106:C106"/>
    <mergeCell ref="D109:F109"/>
    <mergeCell ref="G109:H109"/>
    <mergeCell ref="B107:C107"/>
    <mergeCell ref="D107:F107"/>
    <mergeCell ref="G107:H107"/>
    <mergeCell ref="B108:C108"/>
    <mergeCell ref="D108:F108"/>
    <mergeCell ref="G108:H108"/>
    <mergeCell ref="B109:C109"/>
    <mergeCell ref="D113:F113"/>
    <mergeCell ref="G113:H113"/>
    <mergeCell ref="G119:H119"/>
    <mergeCell ref="G120:H120"/>
    <mergeCell ref="B117:C117"/>
    <mergeCell ref="D117:F117"/>
    <mergeCell ref="G117:H117"/>
    <mergeCell ref="B118:C118"/>
    <mergeCell ref="G118:H118"/>
    <mergeCell ref="B119:C119"/>
    <mergeCell ref="B120:C120"/>
    <mergeCell ref="D123:F123"/>
    <mergeCell ref="G123:H123"/>
    <mergeCell ref="B121:C121"/>
    <mergeCell ref="D121:F121"/>
    <mergeCell ref="G121:H121"/>
    <mergeCell ref="B122:C122"/>
    <mergeCell ref="D122:F122"/>
    <mergeCell ref="G122:H122"/>
    <mergeCell ref="B123:C123"/>
    <mergeCell ref="B124:C124"/>
    <mergeCell ref="D124:F124"/>
    <mergeCell ref="G124:H124"/>
    <mergeCell ref="E125:F125"/>
    <mergeCell ref="G125:H125"/>
    <mergeCell ref="E126:F126"/>
    <mergeCell ref="G126:H126"/>
    <mergeCell ref="E130:F130"/>
    <mergeCell ref="E131:F131"/>
    <mergeCell ref="E127:F127"/>
    <mergeCell ref="G127:H127"/>
    <mergeCell ref="E128:F128"/>
    <mergeCell ref="G128:H128"/>
    <mergeCell ref="E129:F129"/>
    <mergeCell ref="G129:H129"/>
    <mergeCell ref="G130:H130"/>
    <mergeCell ref="G131:H131"/>
    <mergeCell ref="O124:P124"/>
    <mergeCell ref="O125:P125"/>
    <mergeCell ref="O117:P117"/>
    <mergeCell ref="O118:P118"/>
    <mergeCell ref="O119:P119"/>
    <mergeCell ref="O120:P120"/>
    <mergeCell ref="O121:P121"/>
    <mergeCell ref="O122:P122"/>
    <mergeCell ref="O123:P123"/>
    <mergeCell ref="B110:C110"/>
    <mergeCell ref="D110:F110"/>
    <mergeCell ref="G110:H110"/>
    <mergeCell ref="D111:F111"/>
    <mergeCell ref="G111:H111"/>
    <mergeCell ref="M111:N111"/>
    <mergeCell ref="O111:P111"/>
    <mergeCell ref="B111:C111"/>
    <mergeCell ref="B112:C112"/>
    <mergeCell ref="D112:F112"/>
    <mergeCell ref="G112:H112"/>
    <mergeCell ref="M112:N112"/>
    <mergeCell ref="O112:P112"/>
    <mergeCell ref="B113:C113"/>
    <mergeCell ref="D116:F116"/>
    <mergeCell ref="G116:H116"/>
    <mergeCell ref="B114:C114"/>
    <mergeCell ref="D114:F114"/>
    <mergeCell ref="G114:H114"/>
    <mergeCell ref="B115:C115"/>
    <mergeCell ref="D115:F115"/>
    <mergeCell ref="G115:H115"/>
    <mergeCell ref="B116:C116"/>
    <mergeCell ref="M113:N113"/>
    <mergeCell ref="O113:P113"/>
    <mergeCell ref="M114:N114"/>
    <mergeCell ref="O114:P114"/>
    <mergeCell ref="M115:N115"/>
    <mergeCell ref="O115:P115"/>
    <mergeCell ref="O116:P116"/>
    <mergeCell ref="M123:N123"/>
    <mergeCell ref="M124:N124"/>
    <mergeCell ref="M125:N125"/>
    <mergeCell ref="M116:N116"/>
    <mergeCell ref="M117:N117"/>
    <mergeCell ref="M118:N118"/>
    <mergeCell ref="M119:N119"/>
    <mergeCell ref="M120:N120"/>
    <mergeCell ref="M121:N121"/>
    <mergeCell ref="M122:N12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45428.0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26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>
        <v>2.0</v>
      </c>
      <c r="D9" s="19">
        <f t="shared" si="1"/>
        <v>960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960</v>
      </c>
      <c r="L9" s="21">
        <f t="shared" si="5"/>
        <v>2</v>
      </c>
      <c r="M9" s="20">
        <v>360.0</v>
      </c>
      <c r="N9" s="19">
        <v>43.2</v>
      </c>
      <c r="O9" s="19">
        <v>36.0</v>
      </c>
      <c r="P9" s="19">
        <f t="shared" si="6"/>
        <v>240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/>
      <c r="D10" s="19">
        <f t="shared" si="1"/>
        <v>0</v>
      </c>
      <c r="E10" s="20">
        <v>1400.0</v>
      </c>
      <c r="F10" s="19"/>
      <c r="G10" s="19">
        <f t="shared" si="2"/>
        <v>0</v>
      </c>
      <c r="H10" s="20">
        <v>1375.0</v>
      </c>
      <c r="I10" s="117">
        <v>1.0</v>
      </c>
      <c r="J10" s="19">
        <f t="shared" si="3"/>
        <v>1375</v>
      </c>
      <c r="K10" s="19">
        <f t="shared" si="4"/>
        <v>1375</v>
      </c>
      <c r="L10" s="21">
        <f t="shared" si="5"/>
        <v>1</v>
      </c>
      <c r="M10" s="20">
        <v>1125.0</v>
      </c>
      <c r="N10" s="19">
        <v>135.0</v>
      </c>
      <c r="O10" s="19">
        <v>112.5</v>
      </c>
      <c r="P10" s="19">
        <f t="shared" si="6"/>
        <v>250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/>
      <c r="D12" s="19">
        <f t="shared" si="1"/>
        <v>0</v>
      </c>
      <c r="E12" s="20">
        <v>1400.0</v>
      </c>
      <c r="F12" s="19"/>
      <c r="G12" s="19">
        <f t="shared" si="2"/>
        <v>0</v>
      </c>
      <c r="H12" s="20">
        <v>1375.0</v>
      </c>
      <c r="I12" s="117">
        <v>1.0</v>
      </c>
      <c r="J12" s="19">
        <f t="shared" si="3"/>
        <v>1375</v>
      </c>
      <c r="K12" s="19">
        <f t="shared" si="4"/>
        <v>1375</v>
      </c>
      <c r="L12" s="21">
        <f t="shared" si="5"/>
        <v>1</v>
      </c>
      <c r="M12" s="20">
        <v>1125.0</v>
      </c>
      <c r="N12" s="19">
        <v>135.0</v>
      </c>
      <c r="O12" s="19">
        <v>112.5</v>
      </c>
      <c r="P12" s="19">
        <f t="shared" si="6"/>
        <v>250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4.0</v>
      </c>
      <c r="D13" s="19">
        <f t="shared" si="1"/>
        <v>1800</v>
      </c>
      <c r="E13" s="20">
        <v>440.0</v>
      </c>
      <c r="F13" s="19"/>
      <c r="G13" s="19">
        <f t="shared" si="2"/>
        <v>0</v>
      </c>
      <c r="H13" s="20">
        <v>425.0</v>
      </c>
      <c r="I13" s="19"/>
      <c r="J13" s="19">
        <f t="shared" si="3"/>
        <v>0</v>
      </c>
      <c r="K13" s="19">
        <f t="shared" si="4"/>
        <v>1800</v>
      </c>
      <c r="L13" s="21">
        <f t="shared" si="5"/>
        <v>4</v>
      </c>
      <c r="M13" s="20">
        <v>360.0</v>
      </c>
      <c r="N13" s="19">
        <v>43.2</v>
      </c>
      <c r="O13" s="19">
        <v>36.0</v>
      </c>
      <c r="P13" s="19">
        <f t="shared" si="6"/>
        <v>360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/>
      <c r="D14" s="19">
        <f t="shared" si="1"/>
        <v>0</v>
      </c>
      <c r="E14" s="20">
        <v>480.0</v>
      </c>
      <c r="F14" s="19"/>
      <c r="G14" s="19">
        <f t="shared" si="2"/>
        <v>0</v>
      </c>
      <c r="H14" s="20">
        <v>450.0</v>
      </c>
      <c r="I14" s="117"/>
      <c r="J14" s="19">
        <f t="shared" si="3"/>
        <v>0</v>
      </c>
      <c r="K14" s="19">
        <f t="shared" si="4"/>
        <v>0</v>
      </c>
      <c r="L14" s="21">
        <f t="shared" si="5"/>
        <v>0</v>
      </c>
      <c r="M14" s="20">
        <v>360.0</v>
      </c>
      <c r="N14" s="19">
        <v>43.2</v>
      </c>
      <c r="O14" s="19">
        <v>36.0</v>
      </c>
      <c r="P14" s="19">
        <f t="shared" si="6"/>
        <v>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>
        <v>1.0</v>
      </c>
      <c r="D15" s="19">
        <f t="shared" si="1"/>
        <v>260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260</v>
      </c>
      <c r="L15" s="21">
        <f t="shared" si="5"/>
        <v>1</v>
      </c>
      <c r="M15" s="20">
        <v>200.0</v>
      </c>
      <c r="N15" s="19">
        <v>24.0</v>
      </c>
      <c r="O15" s="19">
        <v>20.0</v>
      </c>
      <c r="P15" s="19">
        <f t="shared" si="6"/>
        <v>60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>
        <v>4.0</v>
      </c>
      <c r="D16" s="19">
        <f t="shared" si="1"/>
        <v>6600</v>
      </c>
      <c r="E16" s="20">
        <v>1600.0</v>
      </c>
      <c r="F16" s="19"/>
      <c r="G16" s="19">
        <f t="shared" si="2"/>
        <v>0</v>
      </c>
      <c r="H16" s="20">
        <v>1500.0</v>
      </c>
      <c r="I16" s="19"/>
      <c r="J16" s="19">
        <f t="shared" si="3"/>
        <v>0</v>
      </c>
      <c r="K16" s="19">
        <f t="shared" si="4"/>
        <v>6600</v>
      </c>
      <c r="L16" s="21">
        <f t="shared" si="5"/>
        <v>4</v>
      </c>
      <c r="M16" s="20">
        <v>1125.0</v>
      </c>
      <c r="N16" s="19">
        <v>135.0</v>
      </c>
      <c r="O16" s="19">
        <v>112.5</v>
      </c>
      <c r="P16" s="32">
        <f t="shared" si="6"/>
        <v>2100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9620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2750</v>
      </c>
      <c r="K17" s="118">
        <f t="shared" si="4"/>
        <v>12370</v>
      </c>
      <c r="L17" s="119"/>
      <c r="M17" s="35" t="s">
        <v>26</v>
      </c>
      <c r="N17" s="33"/>
      <c r="O17" s="33"/>
      <c r="P17" s="33">
        <f>SUM(P5:P16)</f>
        <v>3260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8"/>
      <c r="D19" s="32">
        <f t="shared" ref="D19:D27" si="7">B19*C19</f>
        <v>0</v>
      </c>
      <c r="E19" s="20">
        <v>350.0</v>
      </c>
      <c r="F19" s="43"/>
      <c r="G19" s="19">
        <f t="shared" ref="G19:G27" si="8">E19*F19</f>
        <v>0</v>
      </c>
      <c r="H19" s="20">
        <v>325.0</v>
      </c>
      <c r="I19" s="32"/>
      <c r="J19" s="32">
        <f t="shared" ref="J19:J27" si="9">H19*I19</f>
        <v>0</v>
      </c>
      <c r="K19" s="19">
        <f t="shared" ref="K19:K28" si="10">D19+G19+J19</f>
        <v>0</v>
      </c>
      <c r="L19" s="21">
        <f t="shared" ref="L19:L27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7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/>
      <c r="D20" s="19">
        <f t="shared" si="7"/>
        <v>0</v>
      </c>
      <c r="E20" s="20">
        <v>1700.0</v>
      </c>
      <c r="F20" s="26">
        <v>1.0</v>
      </c>
      <c r="G20" s="19">
        <f t="shared" si="8"/>
        <v>1700</v>
      </c>
      <c r="H20" s="20">
        <v>1500.0</v>
      </c>
      <c r="I20" s="117"/>
      <c r="J20" s="19">
        <f t="shared" si="9"/>
        <v>0</v>
      </c>
      <c r="K20" s="19">
        <f t="shared" si="10"/>
        <v>1700</v>
      </c>
      <c r="L20" s="21">
        <f t="shared" si="11"/>
        <v>1</v>
      </c>
      <c r="M20" s="20">
        <v>1200.0</v>
      </c>
      <c r="N20" s="19">
        <v>144.0</v>
      </c>
      <c r="O20" s="19">
        <v>120.0</v>
      </c>
      <c r="P20" s="19">
        <f t="shared" si="12"/>
        <v>500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121" t="s">
        <v>111</v>
      </c>
      <c r="B21" s="68">
        <v>800.0</v>
      </c>
      <c r="C21" s="26"/>
      <c r="D21" s="19">
        <f t="shared" si="7"/>
        <v>0</v>
      </c>
      <c r="E21" s="122">
        <v>750.0</v>
      </c>
      <c r="F21" s="26"/>
      <c r="G21" s="19">
        <f t="shared" si="8"/>
        <v>0</v>
      </c>
      <c r="H21" s="122">
        <v>700.0</v>
      </c>
      <c r="I21" s="19"/>
      <c r="J21" s="19">
        <f t="shared" si="9"/>
        <v>0</v>
      </c>
      <c r="K21" s="19">
        <f t="shared" si="10"/>
        <v>0</v>
      </c>
      <c r="L21" s="21">
        <f t="shared" si="11"/>
        <v>0</v>
      </c>
      <c r="M21" s="20"/>
      <c r="N21" s="19"/>
      <c r="O21" s="19"/>
      <c r="P21" s="19">
        <f t="shared" si="12"/>
        <v>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30</v>
      </c>
      <c r="B22" s="17">
        <v>860.0</v>
      </c>
      <c r="C22" s="26"/>
      <c r="D22" s="19">
        <f t="shared" si="7"/>
        <v>0</v>
      </c>
      <c r="E22" s="20">
        <v>800.0</v>
      </c>
      <c r="F22" s="26"/>
      <c r="G22" s="19">
        <f t="shared" si="8"/>
        <v>0</v>
      </c>
      <c r="H22" s="20">
        <v>750.0</v>
      </c>
      <c r="I22" s="19"/>
      <c r="J22" s="19">
        <f t="shared" si="9"/>
        <v>0</v>
      </c>
      <c r="K22" s="19">
        <f t="shared" si="10"/>
        <v>0</v>
      </c>
      <c r="L22" s="21">
        <f t="shared" si="11"/>
        <v>0</v>
      </c>
      <c r="M22" s="20">
        <v>600.0</v>
      </c>
      <c r="N22" s="19">
        <v>72.0</v>
      </c>
      <c r="O22" s="19">
        <v>60.0</v>
      </c>
      <c r="P22" s="19">
        <f t="shared" si="12"/>
        <v>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31</v>
      </c>
      <c r="B23" s="17">
        <v>2800.0</v>
      </c>
      <c r="C23" s="18"/>
      <c r="D23" s="19">
        <f t="shared" si="7"/>
        <v>0</v>
      </c>
      <c r="E23" s="20"/>
      <c r="F23" s="18"/>
      <c r="G23" s="19">
        <f t="shared" si="8"/>
        <v>0</v>
      </c>
      <c r="H23" s="20"/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>
        <v>96.0</v>
      </c>
      <c r="O23" s="19">
        <v>80.0</v>
      </c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32</v>
      </c>
      <c r="B24" s="17">
        <v>2000.0</v>
      </c>
      <c r="C24" s="18"/>
      <c r="D24" s="19">
        <f t="shared" si="7"/>
        <v>0</v>
      </c>
      <c r="E24" s="20">
        <v>1800.0</v>
      </c>
      <c r="F24" s="18"/>
      <c r="G24" s="19">
        <f t="shared" si="8"/>
        <v>0</v>
      </c>
      <c r="H24" s="20">
        <v>1500.0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1500.0</v>
      </c>
      <c r="C25" s="26">
        <v>3.0</v>
      </c>
      <c r="D25" s="19">
        <f t="shared" si="7"/>
        <v>4500</v>
      </c>
      <c r="E25" s="20">
        <v>1400.0</v>
      </c>
      <c r="F25" s="18"/>
      <c r="G25" s="19">
        <f t="shared" si="8"/>
        <v>0</v>
      </c>
      <c r="H25" s="20">
        <v>1300.0</v>
      </c>
      <c r="I25" s="19"/>
      <c r="J25" s="19">
        <f t="shared" si="9"/>
        <v>0</v>
      </c>
      <c r="K25" s="19">
        <f t="shared" si="10"/>
        <v>4500</v>
      </c>
      <c r="L25" s="21">
        <f t="shared" si="11"/>
        <v>3</v>
      </c>
      <c r="M25" s="20">
        <v>800.0</v>
      </c>
      <c r="N25" s="19"/>
      <c r="O25" s="19"/>
      <c r="P25" s="19">
        <f t="shared" si="12"/>
        <v>2100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22" t="s">
        <v>33</v>
      </c>
      <c r="B26" s="17">
        <v>1000.0</v>
      </c>
      <c r="C26" s="18"/>
      <c r="D26" s="19">
        <f t="shared" si="7"/>
        <v>0</v>
      </c>
      <c r="E26" s="20">
        <v>980.0</v>
      </c>
      <c r="F26" s="18"/>
      <c r="G26" s="19">
        <f t="shared" si="8"/>
        <v>0</v>
      </c>
      <c r="H26" s="20">
        <v>950.0</v>
      </c>
      <c r="I26" s="19"/>
      <c r="J26" s="19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20.25" customHeight="1">
      <c r="A27" s="44" t="s">
        <v>34</v>
      </c>
      <c r="B27" s="17">
        <v>1500.0</v>
      </c>
      <c r="C27" s="18"/>
      <c r="D27" s="19">
        <f t="shared" si="7"/>
        <v>0</v>
      </c>
      <c r="E27" s="20"/>
      <c r="F27" s="18"/>
      <c r="G27" s="19">
        <f t="shared" si="8"/>
        <v>0</v>
      </c>
      <c r="H27" s="20"/>
      <c r="I27" s="32"/>
      <c r="J27" s="32">
        <f t="shared" si="9"/>
        <v>0</v>
      </c>
      <c r="K27" s="19">
        <f t="shared" si="10"/>
        <v>0</v>
      </c>
      <c r="L27" s="21">
        <f t="shared" si="11"/>
        <v>0</v>
      </c>
      <c r="M27" s="20">
        <v>800.0</v>
      </c>
      <c r="N27" s="19"/>
      <c r="O27" s="19"/>
      <c r="P27" s="19">
        <f t="shared" si="12"/>
        <v>0</v>
      </c>
      <c r="Q27" s="3"/>
      <c r="R27" s="3"/>
      <c r="S27" s="3"/>
      <c r="T27" s="3"/>
      <c r="U27" s="2"/>
      <c r="V27" s="2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8.75" customHeight="1">
      <c r="A28" s="3"/>
      <c r="B28" s="33"/>
      <c r="C28" s="33" t="s">
        <v>26</v>
      </c>
      <c r="D28" s="33">
        <f>SUM(D19:D27)</f>
        <v>4500</v>
      </c>
      <c r="E28" s="33"/>
      <c r="F28" s="33" t="s">
        <v>26</v>
      </c>
      <c r="G28" s="34">
        <f>SUM(G19:G27)</f>
        <v>1700</v>
      </c>
      <c r="H28" s="35"/>
      <c r="I28" s="35" t="s">
        <v>26</v>
      </c>
      <c r="J28" s="33">
        <f>SUM(J19:J27)</f>
        <v>0</v>
      </c>
      <c r="K28" s="118">
        <f t="shared" si="10"/>
        <v>6200</v>
      </c>
      <c r="L28" s="119"/>
      <c r="M28" s="35" t="s">
        <v>26</v>
      </c>
      <c r="N28" s="33"/>
      <c r="O28" s="33"/>
      <c r="P28" s="33">
        <f>SUM(P19:P27)</f>
        <v>2600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7.0" customHeight="1">
      <c r="A29" s="45" t="s">
        <v>35</v>
      </c>
      <c r="B29" s="8" t="s">
        <v>2</v>
      </c>
      <c r="C29" s="9" t="s">
        <v>3</v>
      </c>
      <c r="D29" s="10" t="s">
        <v>4</v>
      </c>
      <c r="E29" s="8" t="s">
        <v>5</v>
      </c>
      <c r="F29" s="9" t="s">
        <v>3</v>
      </c>
      <c r="G29" s="9" t="s">
        <v>4</v>
      </c>
      <c r="H29" s="46" t="s">
        <v>6</v>
      </c>
      <c r="I29" s="11" t="s">
        <v>3</v>
      </c>
      <c r="J29" s="11" t="s">
        <v>7</v>
      </c>
      <c r="K29" s="116" t="s">
        <v>96</v>
      </c>
      <c r="L29" s="12" t="s">
        <v>8</v>
      </c>
      <c r="M29" s="8" t="s">
        <v>9</v>
      </c>
      <c r="N29" s="10" t="s">
        <v>10</v>
      </c>
      <c r="O29" s="10" t="s">
        <v>11</v>
      </c>
      <c r="P29" s="9" t="s">
        <v>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6" t="s">
        <v>36</v>
      </c>
      <c r="B30" s="17">
        <v>1450.0</v>
      </c>
      <c r="C30" s="26"/>
      <c r="D30" s="19">
        <f t="shared" ref="D30:D37" si="13">B30*C30</f>
        <v>0</v>
      </c>
      <c r="E30" s="20">
        <v>1400.0</v>
      </c>
      <c r="F30" s="26">
        <v>1.0</v>
      </c>
      <c r="G30" s="19">
        <f t="shared" ref="G30:G37" si="14">E30*F30</f>
        <v>1400</v>
      </c>
      <c r="H30" s="20">
        <v>1300.0</v>
      </c>
      <c r="I30" s="117"/>
      <c r="J30" s="19">
        <f t="shared" ref="J30:J37" si="15">H30*I30</f>
        <v>0</v>
      </c>
      <c r="K30" s="19">
        <f t="shared" ref="K30:K38" si="16">D30+G30+J30</f>
        <v>1400</v>
      </c>
      <c r="L30" s="21">
        <f t="shared" ref="L30:L37" si="17">C30+F30+I30</f>
        <v>1</v>
      </c>
      <c r="M30" s="20">
        <v>1000.0</v>
      </c>
      <c r="N30" s="19">
        <v>120.0</v>
      </c>
      <c r="O30" s="19">
        <v>100.0</v>
      </c>
      <c r="P30" s="19">
        <f t="shared" ref="P30:P37" si="18">((B30-M30)*C30)+((E30-M30)*F30)+((H30-M30)*I30)</f>
        <v>400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97</v>
      </c>
      <c r="B31" s="68">
        <v>150.0</v>
      </c>
      <c r="C31" s="26">
        <v>5.0</v>
      </c>
      <c r="D31" s="19">
        <f t="shared" si="13"/>
        <v>750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750</v>
      </c>
      <c r="L31" s="21">
        <f t="shared" si="17"/>
        <v>5</v>
      </c>
      <c r="M31" s="122">
        <v>110.0</v>
      </c>
      <c r="N31" s="117">
        <v>12.0</v>
      </c>
      <c r="O31" s="117">
        <v>10.0</v>
      </c>
      <c r="P31" s="19">
        <f t="shared" si="18"/>
        <v>200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121" t="s">
        <v>108</v>
      </c>
      <c r="B32" s="68">
        <v>150.0</v>
      </c>
      <c r="C32" s="26">
        <v>11.0</v>
      </c>
      <c r="D32" s="19">
        <f t="shared" si="13"/>
        <v>1650</v>
      </c>
      <c r="E32" s="122">
        <v>140.0</v>
      </c>
      <c r="F32" s="18"/>
      <c r="G32" s="19">
        <f t="shared" si="14"/>
        <v>0</v>
      </c>
      <c r="H32" s="122">
        <v>135.0</v>
      </c>
      <c r="I32" s="19"/>
      <c r="J32" s="19">
        <f t="shared" si="15"/>
        <v>0</v>
      </c>
      <c r="K32" s="19">
        <f t="shared" si="16"/>
        <v>1650</v>
      </c>
      <c r="L32" s="21">
        <f t="shared" si="17"/>
        <v>11</v>
      </c>
      <c r="M32" s="122">
        <v>100.0</v>
      </c>
      <c r="N32" s="117">
        <v>12.0</v>
      </c>
      <c r="O32" s="117">
        <v>10.0</v>
      </c>
      <c r="P32" s="19">
        <f t="shared" si="18"/>
        <v>550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22" t="s">
        <v>37</v>
      </c>
      <c r="B33" s="17">
        <v>375.0</v>
      </c>
      <c r="C33" s="26"/>
      <c r="D33" s="19">
        <f t="shared" si="13"/>
        <v>0</v>
      </c>
      <c r="E33" s="20">
        <v>360.0</v>
      </c>
      <c r="F33" s="18"/>
      <c r="G33" s="19">
        <f t="shared" si="14"/>
        <v>0</v>
      </c>
      <c r="H33" s="20">
        <v>340.0</v>
      </c>
      <c r="I33" s="19"/>
      <c r="J33" s="19">
        <f t="shared" si="15"/>
        <v>0</v>
      </c>
      <c r="K33" s="19">
        <f t="shared" si="16"/>
        <v>0</v>
      </c>
      <c r="L33" s="21">
        <f t="shared" si="17"/>
        <v>0</v>
      </c>
      <c r="M33" s="20">
        <v>280.0</v>
      </c>
      <c r="N33" s="19">
        <v>33.6</v>
      </c>
      <c r="O33" s="19">
        <v>28.0</v>
      </c>
      <c r="P33" s="19">
        <f t="shared" si="18"/>
        <v>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47" t="s">
        <v>38</v>
      </c>
      <c r="B34" s="42">
        <v>430.0</v>
      </c>
      <c r="C34" s="48">
        <v>3.0</v>
      </c>
      <c r="D34" s="32">
        <f t="shared" si="13"/>
        <v>1290</v>
      </c>
      <c r="E34" s="20">
        <v>400.0</v>
      </c>
      <c r="F34" s="48"/>
      <c r="G34" s="32">
        <f t="shared" si="14"/>
        <v>0</v>
      </c>
      <c r="H34" s="20">
        <v>350.0</v>
      </c>
      <c r="I34" s="82"/>
      <c r="J34" s="32">
        <f t="shared" si="15"/>
        <v>0</v>
      </c>
      <c r="K34" s="19">
        <f t="shared" si="16"/>
        <v>1290</v>
      </c>
      <c r="L34" s="21">
        <f t="shared" si="17"/>
        <v>3</v>
      </c>
      <c r="M34" s="20">
        <v>260.0</v>
      </c>
      <c r="N34" s="19">
        <v>31.2</v>
      </c>
      <c r="O34" s="19">
        <v>26.0</v>
      </c>
      <c r="P34" s="19">
        <f t="shared" si="18"/>
        <v>510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20.25" customHeight="1">
      <c r="A35" s="49" t="s">
        <v>39</v>
      </c>
      <c r="B35" s="17">
        <v>450.0</v>
      </c>
      <c r="C35" s="26">
        <v>1.0</v>
      </c>
      <c r="D35" s="19">
        <f t="shared" si="13"/>
        <v>450</v>
      </c>
      <c r="E35" s="20">
        <v>430.0</v>
      </c>
      <c r="F35" s="26"/>
      <c r="G35" s="19">
        <f t="shared" si="14"/>
        <v>0</v>
      </c>
      <c r="H35" s="20">
        <v>400.0</v>
      </c>
      <c r="I35" s="117"/>
      <c r="J35" s="19">
        <f t="shared" si="15"/>
        <v>0</v>
      </c>
      <c r="K35" s="19">
        <f t="shared" si="16"/>
        <v>450</v>
      </c>
      <c r="L35" s="21">
        <f t="shared" si="17"/>
        <v>1</v>
      </c>
      <c r="M35" s="20">
        <v>330.0</v>
      </c>
      <c r="N35" s="19">
        <v>39.6</v>
      </c>
      <c r="O35" s="19">
        <v>33.0</v>
      </c>
      <c r="P35" s="19">
        <f t="shared" si="18"/>
        <v>120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9.5" customHeight="1">
      <c r="A36" s="50" t="s">
        <v>40</v>
      </c>
      <c r="B36" s="17">
        <v>450.0</v>
      </c>
      <c r="C36" s="26"/>
      <c r="D36" s="19">
        <f t="shared" si="13"/>
        <v>0</v>
      </c>
      <c r="E36" s="20">
        <v>400.0</v>
      </c>
      <c r="F36" s="26"/>
      <c r="G36" s="19">
        <f t="shared" si="14"/>
        <v>0</v>
      </c>
      <c r="H36" s="20">
        <v>375.0</v>
      </c>
      <c r="I36" s="117"/>
      <c r="J36" s="19">
        <f t="shared" si="15"/>
        <v>0</v>
      </c>
      <c r="K36" s="19">
        <f t="shared" si="16"/>
        <v>0</v>
      </c>
      <c r="L36" s="21">
        <f t="shared" si="17"/>
        <v>0</v>
      </c>
      <c r="M36" s="20">
        <v>280.0</v>
      </c>
      <c r="N36" s="19">
        <v>33.6</v>
      </c>
      <c r="O36" s="19">
        <v>28.0</v>
      </c>
      <c r="P36" s="32">
        <f t="shared" si="18"/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9.5" customHeight="1">
      <c r="A37" s="31" t="s">
        <v>41</v>
      </c>
      <c r="B37" s="17">
        <v>220.0</v>
      </c>
      <c r="C37" s="18"/>
      <c r="D37" s="19">
        <f t="shared" si="13"/>
        <v>0</v>
      </c>
      <c r="E37" s="51"/>
      <c r="F37" s="18"/>
      <c r="G37" s="19">
        <f t="shared" si="14"/>
        <v>0</v>
      </c>
      <c r="H37" s="20"/>
      <c r="I37" s="19"/>
      <c r="J37" s="19">
        <f t="shared" si="15"/>
        <v>0</v>
      </c>
      <c r="K37" s="19">
        <f t="shared" si="16"/>
        <v>0</v>
      </c>
      <c r="L37" s="21">
        <f t="shared" si="17"/>
        <v>0</v>
      </c>
      <c r="M37" s="20">
        <v>120.0</v>
      </c>
      <c r="N37" s="19"/>
      <c r="O37" s="19"/>
      <c r="P37" s="32">
        <f t="shared" si="18"/>
        <v>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15.75" customHeight="1">
      <c r="A38" s="3"/>
      <c r="B38" s="33"/>
      <c r="C38" s="33" t="s">
        <v>26</v>
      </c>
      <c r="D38" s="33">
        <f>SUM(D30:D37)</f>
        <v>4140</v>
      </c>
      <c r="E38" s="33"/>
      <c r="F38" s="33" t="s">
        <v>26</v>
      </c>
      <c r="G38" s="34">
        <f>SUM(G30:G37)</f>
        <v>1400</v>
      </c>
      <c r="H38" s="35"/>
      <c r="I38" s="35" t="s">
        <v>26</v>
      </c>
      <c r="J38" s="33">
        <f>SUM(J30:J37)</f>
        <v>0</v>
      </c>
      <c r="K38" s="118">
        <f t="shared" si="16"/>
        <v>5540</v>
      </c>
      <c r="L38" s="119"/>
      <c r="M38" s="35" t="s">
        <v>26</v>
      </c>
      <c r="N38" s="33"/>
      <c r="O38" s="33"/>
      <c r="P38" s="33">
        <f>SUM(P27:P34)</f>
        <v>4260</v>
      </c>
      <c r="Q38" s="3"/>
      <c r="R38" s="3"/>
      <c r="S38" s="3"/>
      <c r="T38" s="3"/>
      <c r="U38" s="2"/>
      <c r="V38" s="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27.0" customHeight="1">
      <c r="A39" s="139" t="s">
        <v>112</v>
      </c>
      <c r="B39" s="8" t="s">
        <v>2</v>
      </c>
      <c r="C39" s="9" t="s">
        <v>3</v>
      </c>
      <c r="D39" s="10" t="s">
        <v>4</v>
      </c>
      <c r="E39" s="8" t="s">
        <v>5</v>
      </c>
      <c r="F39" s="9" t="s">
        <v>3</v>
      </c>
      <c r="G39" s="9" t="s">
        <v>4</v>
      </c>
      <c r="H39" s="46" t="s">
        <v>6</v>
      </c>
      <c r="I39" s="11" t="s">
        <v>3</v>
      </c>
      <c r="J39" s="11" t="s">
        <v>7</v>
      </c>
      <c r="K39" s="116" t="s">
        <v>96</v>
      </c>
      <c r="L39" s="12" t="s">
        <v>8</v>
      </c>
      <c r="M39" s="8" t="s">
        <v>9</v>
      </c>
      <c r="N39" s="10" t="s">
        <v>10</v>
      </c>
      <c r="O39" s="10" t="s">
        <v>11</v>
      </c>
      <c r="P39" s="9" t="s">
        <v>12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19.5" customHeight="1">
      <c r="A40" s="50" t="s">
        <v>113</v>
      </c>
      <c r="B40" s="68">
        <v>400.0</v>
      </c>
      <c r="C40" s="26">
        <v>1.0</v>
      </c>
      <c r="D40" s="19">
        <f>B40*C40</f>
        <v>400</v>
      </c>
      <c r="E40" s="51"/>
      <c r="F40" s="18"/>
      <c r="G40" s="19">
        <f>E40*F40</f>
        <v>0</v>
      </c>
      <c r="H40" s="20"/>
      <c r="I40" s="19"/>
      <c r="J40" s="19">
        <f>H40*I40</f>
        <v>0</v>
      </c>
      <c r="K40" s="19">
        <f t="shared" ref="K40:K41" si="19">D40+G40+J40</f>
        <v>400</v>
      </c>
      <c r="L40" s="21">
        <f>C40+F40+I40</f>
        <v>1</v>
      </c>
      <c r="M40" s="122">
        <v>350.0</v>
      </c>
      <c r="N40" s="19"/>
      <c r="O40" s="19"/>
      <c r="P40" s="32">
        <f>((B40-M40)*C40)+((E40-M40)*F40)+((H40-M40)*I40)</f>
        <v>50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15.75" customHeight="1">
      <c r="A41" s="3"/>
      <c r="B41" s="33"/>
      <c r="C41" s="33" t="s">
        <v>26</v>
      </c>
      <c r="D41" s="33">
        <f>D40</f>
        <v>400</v>
      </c>
      <c r="E41" s="33"/>
      <c r="F41" s="33" t="s">
        <v>26</v>
      </c>
      <c r="G41" s="34">
        <f>G40</f>
        <v>0</v>
      </c>
      <c r="H41" s="35"/>
      <c r="I41" s="35" t="s">
        <v>26</v>
      </c>
      <c r="J41" s="33">
        <f>J40</f>
        <v>0</v>
      </c>
      <c r="K41" s="118">
        <f t="shared" si="19"/>
        <v>400</v>
      </c>
      <c r="L41" s="119"/>
      <c r="M41" s="35" t="s">
        <v>26</v>
      </c>
      <c r="N41" s="33"/>
      <c r="O41" s="33"/>
      <c r="P41" s="33">
        <f>SUM(P30:P37)</f>
        <v>1780</v>
      </c>
      <c r="Q41" s="3"/>
      <c r="R41" s="3"/>
      <c r="S41" s="3"/>
      <c r="T41" s="3"/>
      <c r="U41" s="2"/>
      <c r="V41" s="2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25.5" customHeight="1">
      <c r="A42" s="36" t="s">
        <v>42</v>
      </c>
      <c r="B42" s="8" t="s">
        <v>2</v>
      </c>
      <c r="C42" s="37" t="s">
        <v>3</v>
      </c>
      <c r="D42" s="38" t="s">
        <v>4</v>
      </c>
      <c r="E42" s="39" t="s">
        <v>5</v>
      </c>
      <c r="F42" s="37" t="s">
        <v>3</v>
      </c>
      <c r="G42" s="37" t="s">
        <v>4</v>
      </c>
      <c r="H42" s="40" t="s">
        <v>6</v>
      </c>
      <c r="I42" s="41" t="s">
        <v>3</v>
      </c>
      <c r="J42" s="41" t="s">
        <v>7</v>
      </c>
      <c r="K42" s="116" t="s">
        <v>96</v>
      </c>
      <c r="L42" s="12" t="s">
        <v>8</v>
      </c>
      <c r="M42" s="8" t="s">
        <v>9</v>
      </c>
      <c r="N42" s="10" t="s">
        <v>10</v>
      </c>
      <c r="O42" s="10" t="s">
        <v>11</v>
      </c>
      <c r="P42" s="41" t="s">
        <v>12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0.25" customHeight="1">
      <c r="A43" s="22" t="s">
        <v>43</v>
      </c>
      <c r="B43" s="17">
        <v>250.0</v>
      </c>
      <c r="C43" s="18"/>
      <c r="D43" s="18">
        <f t="shared" ref="D43:D63" si="20">B43*C43</f>
        <v>0</v>
      </c>
      <c r="E43" s="20"/>
      <c r="F43" s="18"/>
      <c r="G43" s="18">
        <f t="shared" ref="G43:G63" si="21">E43*F43</f>
        <v>0</v>
      </c>
      <c r="H43" s="20"/>
      <c r="I43" s="19"/>
      <c r="J43" s="21">
        <f t="shared" ref="J43:J63" si="22">H43*I43</f>
        <v>0</v>
      </c>
      <c r="K43" s="19">
        <f t="shared" ref="K43:K64" si="23">D43+G43+J43</f>
        <v>0</v>
      </c>
      <c r="L43" s="21">
        <f t="shared" ref="L43:L63" si="24">C43+F43+I43</f>
        <v>0</v>
      </c>
      <c r="M43" s="20"/>
      <c r="N43" s="19"/>
      <c r="O43" s="19"/>
      <c r="P43" s="21">
        <f t="shared" ref="P43:P61" si="25">((B43-M43)*C43)+((E43-M43)*F43)+((H43-M43)*I43)</f>
        <v>0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44" t="s">
        <v>44</v>
      </c>
      <c r="B44" s="17">
        <v>250.0</v>
      </c>
      <c r="C44" s="18"/>
      <c r="D44" s="18">
        <f t="shared" si="20"/>
        <v>0</v>
      </c>
      <c r="E44" s="122">
        <v>150.0</v>
      </c>
      <c r="F44" s="26"/>
      <c r="G44" s="18">
        <f t="shared" si="21"/>
        <v>0</v>
      </c>
      <c r="H44" s="20"/>
      <c r="I44" s="32"/>
      <c r="J44" s="52">
        <f t="shared" si="22"/>
        <v>0</v>
      </c>
      <c r="K44" s="19">
        <f t="shared" si="23"/>
        <v>0</v>
      </c>
      <c r="L44" s="21">
        <f t="shared" si="24"/>
        <v>0</v>
      </c>
      <c r="M44" s="20"/>
      <c r="N44" s="19"/>
      <c r="O44" s="19"/>
      <c r="P44" s="52">
        <f t="shared" si="25"/>
        <v>0</v>
      </c>
      <c r="Q44" s="3"/>
      <c r="R44" s="3"/>
      <c r="S44" s="3"/>
      <c r="T44" s="3"/>
      <c r="U44" s="2"/>
      <c r="V44" s="2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20.25" customHeight="1">
      <c r="A45" s="53" t="s">
        <v>45</v>
      </c>
      <c r="B45" s="17">
        <v>50.0</v>
      </c>
      <c r="C45" s="26">
        <v>2.0</v>
      </c>
      <c r="D45" s="18">
        <f t="shared" si="20"/>
        <v>100</v>
      </c>
      <c r="E45" s="20">
        <v>35.0</v>
      </c>
      <c r="F45" s="18"/>
      <c r="G45" s="18">
        <f t="shared" si="21"/>
        <v>0</v>
      </c>
      <c r="H45" s="20"/>
      <c r="I45" s="19"/>
      <c r="J45" s="21">
        <f t="shared" si="22"/>
        <v>0</v>
      </c>
      <c r="K45" s="19">
        <f t="shared" si="23"/>
        <v>100</v>
      </c>
      <c r="L45" s="21">
        <f t="shared" si="24"/>
        <v>2</v>
      </c>
      <c r="M45" s="20"/>
      <c r="N45" s="19"/>
      <c r="O45" s="19"/>
      <c r="P45" s="21">
        <f t="shared" si="25"/>
        <v>100</v>
      </c>
      <c r="Q45" s="3"/>
      <c r="R45" s="3"/>
      <c r="S45" s="3"/>
      <c r="T45" s="3"/>
      <c r="U45" s="2"/>
      <c r="V45" s="2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20.25" customHeight="1">
      <c r="A46" s="22" t="s">
        <v>46</v>
      </c>
      <c r="B46" s="17">
        <v>150.0</v>
      </c>
      <c r="C46" s="26">
        <v>10.0</v>
      </c>
      <c r="D46" s="19">
        <f t="shared" si="20"/>
        <v>1500</v>
      </c>
      <c r="E46" s="20">
        <v>120.0</v>
      </c>
      <c r="F46" s="18"/>
      <c r="G46" s="18">
        <f t="shared" si="21"/>
        <v>0</v>
      </c>
      <c r="H46" s="20">
        <v>75.0</v>
      </c>
      <c r="I46" s="19"/>
      <c r="J46" s="21">
        <f t="shared" si="22"/>
        <v>0</v>
      </c>
      <c r="K46" s="19">
        <f t="shared" si="23"/>
        <v>1500</v>
      </c>
      <c r="L46" s="21">
        <f t="shared" si="24"/>
        <v>10</v>
      </c>
      <c r="M46" s="20"/>
      <c r="N46" s="19"/>
      <c r="O46" s="19"/>
      <c r="P46" s="19">
        <f t="shared" si="25"/>
        <v>1500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47</v>
      </c>
      <c r="B47" s="17">
        <v>800.0</v>
      </c>
      <c r="C47" s="18"/>
      <c r="D47" s="18">
        <f t="shared" si="20"/>
        <v>0</v>
      </c>
      <c r="E47" s="20">
        <v>750.0</v>
      </c>
      <c r="F47" s="18"/>
      <c r="G47" s="18">
        <f t="shared" si="21"/>
        <v>0</v>
      </c>
      <c r="H47" s="20">
        <v>700.0</v>
      </c>
      <c r="I47" s="19"/>
      <c r="J47" s="21">
        <f t="shared" si="22"/>
        <v>0</v>
      </c>
      <c r="K47" s="19">
        <f t="shared" si="23"/>
        <v>0</v>
      </c>
      <c r="L47" s="21">
        <f t="shared" si="24"/>
        <v>0</v>
      </c>
      <c r="M47" s="20"/>
      <c r="N47" s="19"/>
      <c r="O47" s="19"/>
      <c r="P47" s="19">
        <f t="shared" si="25"/>
        <v>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54" t="s">
        <v>48</v>
      </c>
      <c r="B48" s="25">
        <v>190.0</v>
      </c>
      <c r="C48" s="55"/>
      <c r="D48" s="56">
        <f t="shared" si="20"/>
        <v>0</v>
      </c>
      <c r="E48" s="20">
        <v>175.0</v>
      </c>
      <c r="F48" s="57"/>
      <c r="G48" s="56">
        <f t="shared" si="21"/>
        <v>0</v>
      </c>
      <c r="H48" s="20">
        <v>150.0</v>
      </c>
      <c r="I48" s="28"/>
      <c r="J48" s="58">
        <f t="shared" si="22"/>
        <v>0</v>
      </c>
      <c r="K48" s="19">
        <f t="shared" si="23"/>
        <v>0</v>
      </c>
      <c r="L48" s="21">
        <f t="shared" si="24"/>
        <v>0</v>
      </c>
      <c r="M48" s="20">
        <v>117.0</v>
      </c>
      <c r="N48" s="27">
        <v>14.04</v>
      </c>
      <c r="O48" s="27">
        <v>11.7</v>
      </c>
      <c r="P48" s="19">
        <f t="shared" si="25"/>
        <v>0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20.25" customHeight="1">
      <c r="A49" s="59" t="s">
        <v>48</v>
      </c>
      <c r="B49" s="60">
        <v>180.0</v>
      </c>
      <c r="C49" s="137"/>
      <c r="D49" s="61">
        <f t="shared" si="20"/>
        <v>0</v>
      </c>
      <c r="E49" s="20">
        <v>165.0</v>
      </c>
      <c r="F49" s="62"/>
      <c r="G49" s="61">
        <f t="shared" si="21"/>
        <v>0</v>
      </c>
      <c r="H49" s="20">
        <v>140.0</v>
      </c>
      <c r="I49" s="27"/>
      <c r="J49" s="63">
        <f t="shared" si="22"/>
        <v>0</v>
      </c>
      <c r="K49" s="19">
        <f t="shared" si="23"/>
        <v>0</v>
      </c>
      <c r="L49" s="21">
        <f t="shared" si="24"/>
        <v>0</v>
      </c>
      <c r="M49" s="20">
        <v>110.0</v>
      </c>
      <c r="N49" s="27">
        <v>13.2</v>
      </c>
      <c r="O49" s="27">
        <v>11.0</v>
      </c>
      <c r="P49" s="32">
        <f t="shared" si="25"/>
        <v>0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20.25" customHeight="1">
      <c r="A50" s="64" t="s">
        <v>49</v>
      </c>
      <c r="B50" s="17">
        <v>75.0</v>
      </c>
      <c r="C50" s="18"/>
      <c r="D50" s="18">
        <f t="shared" si="20"/>
        <v>0</v>
      </c>
      <c r="E50" s="20"/>
      <c r="F50" s="18"/>
      <c r="G50" s="18">
        <f t="shared" si="21"/>
        <v>0</v>
      </c>
      <c r="H50" s="20"/>
      <c r="I50" s="19"/>
      <c r="J50" s="21">
        <f t="shared" si="22"/>
        <v>0</v>
      </c>
      <c r="K50" s="19">
        <f t="shared" si="23"/>
        <v>0</v>
      </c>
      <c r="L50" s="21">
        <f t="shared" si="24"/>
        <v>0</v>
      </c>
      <c r="M50" s="20"/>
      <c r="N50" s="19"/>
      <c r="O50" s="19"/>
      <c r="P50" s="32">
        <f t="shared" si="25"/>
        <v>0</v>
      </c>
      <c r="Q50" s="3"/>
      <c r="R50" s="3"/>
      <c r="S50" s="3"/>
      <c r="T50" s="3"/>
      <c r="U50" s="2"/>
      <c r="V50" s="2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20.25" customHeight="1">
      <c r="A51" s="22" t="s">
        <v>49</v>
      </c>
      <c r="B51" s="17">
        <v>100.0</v>
      </c>
      <c r="C51" s="26"/>
      <c r="D51" s="18">
        <f t="shared" si="20"/>
        <v>0</v>
      </c>
      <c r="E51" s="20">
        <v>80.0</v>
      </c>
      <c r="F51" s="26"/>
      <c r="G51" s="18">
        <f t="shared" si="21"/>
        <v>0</v>
      </c>
      <c r="H51" s="20">
        <v>70.0</v>
      </c>
      <c r="I51" s="19"/>
      <c r="J51" s="21">
        <f t="shared" si="22"/>
        <v>0</v>
      </c>
      <c r="K51" s="19">
        <f t="shared" si="23"/>
        <v>0</v>
      </c>
      <c r="L51" s="21">
        <f t="shared" si="24"/>
        <v>0</v>
      </c>
      <c r="M51" s="20"/>
      <c r="N51" s="19"/>
      <c r="O51" s="19"/>
      <c r="P51" s="21">
        <f t="shared" si="25"/>
        <v>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50</v>
      </c>
      <c r="B52" s="17">
        <v>600.0</v>
      </c>
      <c r="C52" s="26"/>
      <c r="D52" s="18">
        <f t="shared" si="20"/>
        <v>0</v>
      </c>
      <c r="E52" s="20">
        <v>500.0</v>
      </c>
      <c r="F52" s="18"/>
      <c r="G52" s="18">
        <f t="shared" si="21"/>
        <v>0</v>
      </c>
      <c r="H52" s="20">
        <v>400.0</v>
      </c>
      <c r="I52" s="19"/>
      <c r="J52" s="21">
        <f t="shared" si="22"/>
        <v>0</v>
      </c>
      <c r="K52" s="19">
        <f t="shared" si="23"/>
        <v>0</v>
      </c>
      <c r="L52" s="21">
        <f t="shared" si="24"/>
        <v>0</v>
      </c>
      <c r="M52" s="20"/>
      <c r="N52" s="19"/>
      <c r="O52" s="19"/>
      <c r="P52" s="21">
        <f t="shared" si="25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51</v>
      </c>
      <c r="B53" s="17">
        <v>150.0</v>
      </c>
      <c r="C53" s="26">
        <v>2.0</v>
      </c>
      <c r="D53" s="18">
        <f t="shared" si="20"/>
        <v>300</v>
      </c>
      <c r="E53" s="20">
        <v>125.0</v>
      </c>
      <c r="F53" s="18"/>
      <c r="G53" s="18">
        <f t="shared" si="21"/>
        <v>0</v>
      </c>
      <c r="H53" s="20">
        <v>100.0</v>
      </c>
      <c r="I53" s="19"/>
      <c r="J53" s="21">
        <f t="shared" si="22"/>
        <v>0</v>
      </c>
      <c r="K53" s="19">
        <f t="shared" si="23"/>
        <v>300</v>
      </c>
      <c r="L53" s="21">
        <f t="shared" si="24"/>
        <v>2</v>
      </c>
      <c r="M53" s="20"/>
      <c r="N53" s="19"/>
      <c r="O53" s="19"/>
      <c r="P53" s="21">
        <f t="shared" si="25"/>
        <v>300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65" t="s">
        <v>52</v>
      </c>
      <c r="B54" s="17">
        <v>200.0</v>
      </c>
      <c r="C54" s="26"/>
      <c r="D54" s="18">
        <f t="shared" si="20"/>
        <v>0</v>
      </c>
      <c r="E54" s="20">
        <v>175.0</v>
      </c>
      <c r="F54" s="18"/>
      <c r="G54" s="18">
        <f t="shared" si="21"/>
        <v>0</v>
      </c>
      <c r="H54" s="20">
        <v>150.0</v>
      </c>
      <c r="I54" s="32"/>
      <c r="J54" s="52">
        <f t="shared" si="22"/>
        <v>0</v>
      </c>
      <c r="K54" s="19">
        <f t="shared" si="23"/>
        <v>0</v>
      </c>
      <c r="L54" s="21">
        <f t="shared" si="24"/>
        <v>0</v>
      </c>
      <c r="M54" s="20"/>
      <c r="N54" s="19"/>
      <c r="O54" s="19"/>
      <c r="P54" s="52">
        <f t="shared" si="25"/>
        <v>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22" t="s">
        <v>53</v>
      </c>
      <c r="B55" s="17">
        <v>250.0</v>
      </c>
      <c r="C55" s="26">
        <v>31.0</v>
      </c>
      <c r="D55" s="18">
        <f t="shared" si="20"/>
        <v>7750</v>
      </c>
      <c r="E55" s="20">
        <v>230.0</v>
      </c>
      <c r="F55" s="18"/>
      <c r="G55" s="18">
        <f t="shared" si="21"/>
        <v>0</v>
      </c>
      <c r="H55" s="20">
        <v>200.0</v>
      </c>
      <c r="I55" s="117"/>
      <c r="J55" s="21">
        <f t="shared" si="22"/>
        <v>0</v>
      </c>
      <c r="K55" s="19">
        <f t="shared" si="23"/>
        <v>7750</v>
      </c>
      <c r="L55" s="21">
        <f t="shared" si="24"/>
        <v>31</v>
      </c>
      <c r="M55" s="20"/>
      <c r="N55" s="19"/>
      <c r="O55" s="19"/>
      <c r="P55" s="21">
        <f t="shared" si="25"/>
        <v>7750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22" t="s">
        <v>54</v>
      </c>
      <c r="B56" s="17">
        <v>120.0</v>
      </c>
      <c r="C56" s="18"/>
      <c r="D56" s="18">
        <f t="shared" si="20"/>
        <v>0</v>
      </c>
      <c r="E56" s="20">
        <v>100.0</v>
      </c>
      <c r="F56" s="18"/>
      <c r="G56" s="18">
        <f t="shared" si="21"/>
        <v>0</v>
      </c>
      <c r="H56" s="20">
        <v>80.0</v>
      </c>
      <c r="I56" s="19"/>
      <c r="J56" s="21">
        <f t="shared" si="22"/>
        <v>0</v>
      </c>
      <c r="K56" s="19">
        <f t="shared" si="23"/>
        <v>0</v>
      </c>
      <c r="L56" s="21">
        <f t="shared" si="24"/>
        <v>0</v>
      </c>
      <c r="M56" s="20"/>
      <c r="N56" s="19"/>
      <c r="O56" s="19"/>
      <c r="P56" s="21">
        <f t="shared" si="25"/>
        <v>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22" t="s">
        <v>55</v>
      </c>
      <c r="B57" s="17">
        <v>160.0</v>
      </c>
      <c r="C57" s="26">
        <v>4.0</v>
      </c>
      <c r="D57" s="66">
        <f t="shared" si="20"/>
        <v>640</v>
      </c>
      <c r="E57" s="20"/>
      <c r="F57" s="18"/>
      <c r="G57" s="18">
        <f t="shared" si="21"/>
        <v>0</v>
      </c>
      <c r="H57" s="20"/>
      <c r="I57" s="19"/>
      <c r="J57" s="21">
        <f t="shared" si="22"/>
        <v>0</v>
      </c>
      <c r="K57" s="19">
        <f t="shared" si="23"/>
        <v>640</v>
      </c>
      <c r="L57" s="21">
        <f t="shared" si="24"/>
        <v>4</v>
      </c>
      <c r="M57" s="20"/>
      <c r="N57" s="19"/>
      <c r="O57" s="19"/>
      <c r="P57" s="21">
        <f t="shared" si="25"/>
        <v>640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44" t="s">
        <v>56</v>
      </c>
      <c r="B58" s="17">
        <v>300.0</v>
      </c>
      <c r="C58" s="26">
        <v>3.0</v>
      </c>
      <c r="D58" s="18">
        <f t="shared" si="20"/>
        <v>900</v>
      </c>
      <c r="E58" s="20">
        <v>275.0</v>
      </c>
      <c r="F58" s="18"/>
      <c r="G58" s="18">
        <f t="shared" si="21"/>
        <v>0</v>
      </c>
      <c r="H58" s="20">
        <v>250.0</v>
      </c>
      <c r="I58" s="82"/>
      <c r="J58" s="52">
        <f t="shared" si="22"/>
        <v>0</v>
      </c>
      <c r="K58" s="19">
        <f t="shared" si="23"/>
        <v>900</v>
      </c>
      <c r="L58" s="21">
        <f t="shared" si="24"/>
        <v>3</v>
      </c>
      <c r="M58" s="20"/>
      <c r="N58" s="19"/>
      <c r="O58" s="19"/>
      <c r="P58" s="52">
        <f t="shared" si="25"/>
        <v>900</v>
      </c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67" t="s">
        <v>57</v>
      </c>
      <c r="B59" s="68">
        <v>150.0</v>
      </c>
      <c r="C59" s="26">
        <v>7.0</v>
      </c>
      <c r="D59" s="18">
        <f t="shared" si="20"/>
        <v>1050</v>
      </c>
      <c r="E59" s="20"/>
      <c r="F59" s="18"/>
      <c r="G59" s="18">
        <f t="shared" si="21"/>
        <v>0</v>
      </c>
      <c r="H59" s="20"/>
      <c r="I59" s="32"/>
      <c r="J59" s="52">
        <f t="shared" si="22"/>
        <v>0</v>
      </c>
      <c r="K59" s="19">
        <f t="shared" si="23"/>
        <v>1050</v>
      </c>
      <c r="L59" s="21">
        <f t="shared" si="24"/>
        <v>7</v>
      </c>
      <c r="M59" s="20"/>
      <c r="N59" s="19"/>
      <c r="O59" s="19"/>
      <c r="P59" s="52">
        <f t="shared" si="25"/>
        <v>1050</v>
      </c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20.25" customHeight="1">
      <c r="A60" s="44" t="s">
        <v>58</v>
      </c>
      <c r="B60" s="17">
        <v>500.0</v>
      </c>
      <c r="C60" s="18"/>
      <c r="D60" s="18">
        <f t="shared" si="20"/>
        <v>0</v>
      </c>
      <c r="E60" s="20">
        <v>450.0</v>
      </c>
      <c r="F60" s="18"/>
      <c r="G60" s="18">
        <f t="shared" si="21"/>
        <v>0</v>
      </c>
      <c r="H60" s="20">
        <v>400.0</v>
      </c>
      <c r="I60" s="32"/>
      <c r="J60" s="52">
        <f t="shared" si="22"/>
        <v>0</v>
      </c>
      <c r="K60" s="19">
        <f t="shared" si="23"/>
        <v>0</v>
      </c>
      <c r="L60" s="21">
        <f t="shared" si="24"/>
        <v>0</v>
      </c>
      <c r="M60" s="20"/>
      <c r="N60" s="19"/>
      <c r="O60" s="19"/>
      <c r="P60" s="52">
        <f t="shared" si="25"/>
        <v>0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0.25" customHeight="1">
      <c r="A61" s="44" t="s">
        <v>59</v>
      </c>
      <c r="B61" s="42">
        <v>350.0</v>
      </c>
      <c r="C61" s="48">
        <v>33.0</v>
      </c>
      <c r="D61" s="43">
        <f t="shared" si="20"/>
        <v>11550</v>
      </c>
      <c r="E61" s="20">
        <v>300.0</v>
      </c>
      <c r="F61" s="43"/>
      <c r="G61" s="43">
        <f t="shared" si="21"/>
        <v>0</v>
      </c>
      <c r="H61" s="20">
        <v>250.0</v>
      </c>
      <c r="I61" s="32"/>
      <c r="J61" s="52">
        <f t="shared" si="22"/>
        <v>0</v>
      </c>
      <c r="K61" s="19">
        <f t="shared" si="23"/>
        <v>11550</v>
      </c>
      <c r="L61" s="21">
        <f t="shared" si="24"/>
        <v>33</v>
      </c>
      <c r="M61" s="20"/>
      <c r="N61" s="19"/>
      <c r="O61" s="19"/>
      <c r="P61" s="52">
        <f t="shared" si="25"/>
        <v>11550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67" t="s">
        <v>109</v>
      </c>
      <c r="B62" s="42">
        <v>250.0</v>
      </c>
      <c r="C62" s="48"/>
      <c r="D62" s="43">
        <f t="shared" si="20"/>
        <v>0</v>
      </c>
      <c r="E62" s="51">
        <v>200.0</v>
      </c>
      <c r="F62" s="43"/>
      <c r="G62" s="43">
        <f t="shared" si="21"/>
        <v>0</v>
      </c>
      <c r="H62" s="51">
        <v>180.0</v>
      </c>
      <c r="I62" s="32"/>
      <c r="J62" s="52">
        <f t="shared" si="22"/>
        <v>0</v>
      </c>
      <c r="K62" s="19">
        <f t="shared" si="23"/>
        <v>0</v>
      </c>
      <c r="L62" s="21">
        <f t="shared" si="24"/>
        <v>0</v>
      </c>
      <c r="M62" s="51"/>
      <c r="N62" s="19"/>
      <c r="O62" s="19"/>
      <c r="P62" s="32"/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44" t="s">
        <v>60</v>
      </c>
      <c r="B63" s="42">
        <v>250.0</v>
      </c>
      <c r="C63" s="48"/>
      <c r="D63" s="43">
        <f t="shared" si="20"/>
        <v>0</v>
      </c>
      <c r="E63" s="51">
        <v>200.0</v>
      </c>
      <c r="F63" s="43"/>
      <c r="G63" s="43">
        <f t="shared" si="21"/>
        <v>0</v>
      </c>
      <c r="H63" s="51">
        <v>180.0</v>
      </c>
      <c r="I63" s="32"/>
      <c r="J63" s="52">
        <f t="shared" si="22"/>
        <v>0</v>
      </c>
      <c r="K63" s="19">
        <f t="shared" si="23"/>
        <v>0</v>
      </c>
      <c r="L63" s="21">
        <f t="shared" si="24"/>
        <v>0</v>
      </c>
      <c r="M63" s="51"/>
      <c r="N63" s="19"/>
      <c r="O63" s="19"/>
      <c r="P63" s="32"/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15.75" customHeight="1">
      <c r="A64" s="44" t="s">
        <v>61</v>
      </c>
      <c r="B64" s="69"/>
      <c r="C64" s="70" t="s">
        <v>26</v>
      </c>
      <c r="D64" s="70">
        <f>SUM(D43:D63)</f>
        <v>23790</v>
      </c>
      <c r="E64" s="70"/>
      <c r="F64" s="70" t="s">
        <v>26</v>
      </c>
      <c r="G64" s="70">
        <f>SUM(G43:G63)</f>
        <v>0</v>
      </c>
      <c r="H64" s="71"/>
      <c r="I64" s="71" t="s">
        <v>26</v>
      </c>
      <c r="J64" s="70">
        <f>SUM(J43:J63)</f>
        <v>0</v>
      </c>
      <c r="K64" s="123">
        <f t="shared" si="23"/>
        <v>23790</v>
      </c>
      <c r="L64" s="123"/>
      <c r="M64" s="71" t="s">
        <v>26</v>
      </c>
      <c r="N64" s="70"/>
      <c r="O64" s="70"/>
      <c r="P64" s="70">
        <f>SUM(P43:P63)</f>
        <v>23790</v>
      </c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26.25" customHeight="1">
      <c r="A65" s="72" t="s">
        <v>62</v>
      </c>
      <c r="B65" s="8" t="s">
        <v>2</v>
      </c>
      <c r="C65" s="37" t="s">
        <v>3</v>
      </c>
      <c r="D65" s="38" t="s">
        <v>4</v>
      </c>
      <c r="E65" s="39" t="s">
        <v>5</v>
      </c>
      <c r="F65" s="37" t="s">
        <v>3</v>
      </c>
      <c r="G65" s="37" t="s">
        <v>4</v>
      </c>
      <c r="H65" s="40" t="s">
        <v>6</v>
      </c>
      <c r="I65" s="41" t="s">
        <v>3</v>
      </c>
      <c r="J65" s="41" t="s">
        <v>7</v>
      </c>
      <c r="K65" s="116" t="s">
        <v>96</v>
      </c>
      <c r="L65" s="12" t="s">
        <v>8</v>
      </c>
      <c r="M65" s="8" t="s">
        <v>9</v>
      </c>
      <c r="N65" s="10" t="s">
        <v>10</v>
      </c>
      <c r="O65" s="10" t="s">
        <v>11</v>
      </c>
      <c r="P65" s="41" t="s">
        <v>12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0.25" customHeight="1">
      <c r="A66" s="44" t="s">
        <v>63</v>
      </c>
      <c r="B66" s="42">
        <v>320.0</v>
      </c>
      <c r="C66" s="48">
        <v>5.0</v>
      </c>
      <c r="D66" s="32">
        <f t="shared" ref="D66:D76" si="26">B66*C66</f>
        <v>1600</v>
      </c>
      <c r="E66" s="20">
        <v>300.0</v>
      </c>
      <c r="F66" s="43"/>
      <c r="G66" s="32">
        <f t="shared" ref="G66:G76" si="27">E66*F66</f>
        <v>0</v>
      </c>
      <c r="H66" s="20">
        <v>300.0</v>
      </c>
      <c r="I66" s="32"/>
      <c r="J66" s="32">
        <f t="shared" ref="J66:J76" si="28">H66*I66</f>
        <v>0</v>
      </c>
      <c r="K66" s="19">
        <f t="shared" ref="K66:K77" si="29">D66+G66+J66</f>
        <v>1600</v>
      </c>
      <c r="L66" s="21">
        <f t="shared" ref="L66:L76" si="30">C66+F66+I66</f>
        <v>5</v>
      </c>
      <c r="M66" s="20">
        <v>240.0</v>
      </c>
      <c r="N66" s="32">
        <v>28.8</v>
      </c>
      <c r="O66" s="32">
        <v>24.0</v>
      </c>
      <c r="P66" s="32">
        <f t="shared" ref="P66:P76" si="31">((B66-M66)*C66)+((E66-M66)*F66)+((H66-M66)*I66)</f>
        <v>400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64</v>
      </c>
      <c r="B67" s="17">
        <v>80.0</v>
      </c>
      <c r="C67" s="26"/>
      <c r="D67" s="19">
        <f t="shared" si="26"/>
        <v>0</v>
      </c>
      <c r="E67" s="20">
        <v>70.0</v>
      </c>
      <c r="F67" s="18"/>
      <c r="G67" s="19">
        <f t="shared" si="27"/>
        <v>0</v>
      </c>
      <c r="H67" s="20">
        <v>60.0</v>
      </c>
      <c r="I67" s="32"/>
      <c r="J67" s="32">
        <f t="shared" si="28"/>
        <v>0</v>
      </c>
      <c r="K67" s="19">
        <f t="shared" si="29"/>
        <v>0</v>
      </c>
      <c r="L67" s="21">
        <f t="shared" si="30"/>
        <v>0</v>
      </c>
      <c r="M67" s="20">
        <v>60.0</v>
      </c>
      <c r="N67" s="32"/>
      <c r="O67" s="32"/>
      <c r="P67" s="32">
        <f t="shared" si="31"/>
        <v>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64</v>
      </c>
      <c r="B68" s="17">
        <v>130.0</v>
      </c>
      <c r="C68" s="26">
        <v>30.0</v>
      </c>
      <c r="D68" s="19">
        <f t="shared" si="26"/>
        <v>3900</v>
      </c>
      <c r="E68" s="20">
        <v>120.0</v>
      </c>
      <c r="F68" s="18"/>
      <c r="G68" s="19">
        <f t="shared" si="27"/>
        <v>0</v>
      </c>
      <c r="H68" s="20">
        <v>110.0</v>
      </c>
      <c r="I68" s="32"/>
      <c r="J68" s="32">
        <f t="shared" si="28"/>
        <v>0</v>
      </c>
      <c r="K68" s="19">
        <f t="shared" si="29"/>
        <v>3900</v>
      </c>
      <c r="L68" s="21">
        <f t="shared" si="30"/>
        <v>30</v>
      </c>
      <c r="M68" s="20">
        <v>100.0</v>
      </c>
      <c r="N68" s="32"/>
      <c r="O68" s="32"/>
      <c r="P68" s="32">
        <f t="shared" si="31"/>
        <v>900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65</v>
      </c>
      <c r="B69" s="17">
        <v>430.0</v>
      </c>
      <c r="C69" s="26">
        <v>15.0</v>
      </c>
      <c r="D69" s="21">
        <f t="shared" si="26"/>
        <v>6450</v>
      </c>
      <c r="E69" s="20">
        <v>430.0</v>
      </c>
      <c r="F69" s="18"/>
      <c r="G69" s="19">
        <f t="shared" si="27"/>
        <v>0</v>
      </c>
      <c r="H69" s="20">
        <v>430.0</v>
      </c>
      <c r="I69" s="32"/>
      <c r="J69" s="32">
        <f t="shared" si="28"/>
        <v>0</v>
      </c>
      <c r="K69" s="19">
        <f t="shared" si="29"/>
        <v>6450</v>
      </c>
      <c r="L69" s="21">
        <f t="shared" si="30"/>
        <v>15</v>
      </c>
      <c r="M69" s="20">
        <v>350.0</v>
      </c>
      <c r="N69" s="32">
        <v>42.0</v>
      </c>
      <c r="O69" s="32">
        <v>35.0</v>
      </c>
      <c r="P69" s="32">
        <f t="shared" si="31"/>
        <v>1200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66</v>
      </c>
      <c r="B70" s="17">
        <v>170.0</v>
      </c>
      <c r="C70" s="18"/>
      <c r="D70" s="19">
        <f t="shared" si="26"/>
        <v>0</v>
      </c>
      <c r="E70" s="20">
        <v>160.0</v>
      </c>
      <c r="F70" s="18"/>
      <c r="G70" s="19">
        <f t="shared" si="27"/>
        <v>0</v>
      </c>
      <c r="H70" s="20">
        <v>150.0</v>
      </c>
      <c r="I70" s="32"/>
      <c r="J70" s="32">
        <f t="shared" si="28"/>
        <v>0</v>
      </c>
      <c r="K70" s="19">
        <f t="shared" si="29"/>
        <v>0</v>
      </c>
      <c r="L70" s="21">
        <f t="shared" si="30"/>
        <v>0</v>
      </c>
      <c r="M70" s="20">
        <v>125.0</v>
      </c>
      <c r="N70" s="32">
        <v>15.0</v>
      </c>
      <c r="O70" s="32">
        <v>12.5</v>
      </c>
      <c r="P70" s="32">
        <f t="shared" si="31"/>
        <v>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67</v>
      </c>
      <c r="B71" s="17">
        <v>220.0</v>
      </c>
      <c r="C71" s="18"/>
      <c r="D71" s="19">
        <f t="shared" si="26"/>
        <v>0</v>
      </c>
      <c r="E71" s="20"/>
      <c r="F71" s="18"/>
      <c r="G71" s="19">
        <f t="shared" si="27"/>
        <v>0</v>
      </c>
      <c r="H71" s="20"/>
      <c r="I71" s="32"/>
      <c r="J71" s="32">
        <f t="shared" si="28"/>
        <v>0</v>
      </c>
      <c r="K71" s="19">
        <f t="shared" si="29"/>
        <v>0</v>
      </c>
      <c r="L71" s="21">
        <f t="shared" si="30"/>
        <v>0</v>
      </c>
      <c r="M71" s="20"/>
      <c r="N71" s="32"/>
      <c r="O71" s="32"/>
      <c r="P71" s="32">
        <f t="shared" si="31"/>
        <v>0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68</v>
      </c>
      <c r="B72" s="17">
        <v>50.0</v>
      </c>
      <c r="C72" s="18"/>
      <c r="D72" s="19">
        <f t="shared" si="26"/>
        <v>0</v>
      </c>
      <c r="E72" s="20"/>
      <c r="F72" s="18"/>
      <c r="G72" s="19">
        <f t="shared" si="27"/>
        <v>0</v>
      </c>
      <c r="H72" s="20"/>
      <c r="I72" s="32"/>
      <c r="J72" s="32">
        <f t="shared" si="28"/>
        <v>0</v>
      </c>
      <c r="K72" s="19">
        <f t="shared" si="29"/>
        <v>0</v>
      </c>
      <c r="L72" s="21">
        <f t="shared" si="30"/>
        <v>0</v>
      </c>
      <c r="M72" s="20">
        <v>42.0</v>
      </c>
      <c r="N72" s="32"/>
      <c r="O72" s="32"/>
      <c r="P72" s="32">
        <f t="shared" si="31"/>
        <v>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0.25" customHeight="1">
      <c r="A73" s="44" t="s">
        <v>68</v>
      </c>
      <c r="B73" s="17">
        <v>25.0</v>
      </c>
      <c r="C73" s="18"/>
      <c r="D73" s="19">
        <f t="shared" si="26"/>
        <v>0</v>
      </c>
      <c r="E73" s="20"/>
      <c r="F73" s="18"/>
      <c r="G73" s="19">
        <f t="shared" si="27"/>
        <v>0</v>
      </c>
      <c r="H73" s="20"/>
      <c r="I73" s="32"/>
      <c r="J73" s="32">
        <f t="shared" si="28"/>
        <v>0</v>
      </c>
      <c r="K73" s="19">
        <f t="shared" si="29"/>
        <v>0</v>
      </c>
      <c r="L73" s="21">
        <f t="shared" si="30"/>
        <v>0</v>
      </c>
      <c r="M73" s="20">
        <v>20.0</v>
      </c>
      <c r="N73" s="32"/>
      <c r="O73" s="32"/>
      <c r="P73" s="32">
        <f t="shared" si="31"/>
        <v>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0.25" customHeight="1">
      <c r="A74" s="44" t="s">
        <v>69</v>
      </c>
      <c r="B74" s="17">
        <v>115.0</v>
      </c>
      <c r="C74" s="26">
        <v>1.0</v>
      </c>
      <c r="D74" s="19">
        <f t="shared" si="26"/>
        <v>115</v>
      </c>
      <c r="E74" s="20">
        <v>110.0</v>
      </c>
      <c r="F74" s="18"/>
      <c r="G74" s="19">
        <f t="shared" si="27"/>
        <v>0</v>
      </c>
      <c r="H74" s="20">
        <v>105.0</v>
      </c>
      <c r="I74" s="32"/>
      <c r="J74" s="32">
        <f t="shared" si="28"/>
        <v>0</v>
      </c>
      <c r="K74" s="19">
        <f t="shared" si="29"/>
        <v>115</v>
      </c>
      <c r="L74" s="21">
        <f t="shared" si="30"/>
        <v>1</v>
      </c>
      <c r="M74" s="20">
        <v>85.0</v>
      </c>
      <c r="N74" s="32"/>
      <c r="O74" s="32"/>
      <c r="P74" s="32">
        <f t="shared" si="31"/>
        <v>30</v>
      </c>
      <c r="Q74" s="3"/>
      <c r="R74" s="3"/>
      <c r="S74" s="3"/>
      <c r="T74" s="3"/>
      <c r="U74" s="2"/>
      <c r="V74" s="2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44" t="s">
        <v>69</v>
      </c>
      <c r="B75" s="17">
        <v>20.0</v>
      </c>
      <c r="C75" s="26"/>
      <c r="D75" s="19">
        <f t="shared" si="26"/>
        <v>0</v>
      </c>
      <c r="E75" s="20">
        <v>20.0</v>
      </c>
      <c r="F75" s="18"/>
      <c r="G75" s="19">
        <f t="shared" si="27"/>
        <v>0</v>
      </c>
      <c r="H75" s="20">
        <v>20.0</v>
      </c>
      <c r="I75" s="32"/>
      <c r="J75" s="32">
        <f t="shared" si="28"/>
        <v>0</v>
      </c>
      <c r="K75" s="19">
        <f t="shared" si="29"/>
        <v>0</v>
      </c>
      <c r="L75" s="21">
        <f t="shared" si="30"/>
        <v>0</v>
      </c>
      <c r="M75" s="20">
        <v>15.0</v>
      </c>
      <c r="N75" s="32"/>
      <c r="O75" s="32"/>
      <c r="P75" s="32">
        <f t="shared" si="31"/>
        <v>0</v>
      </c>
      <c r="Q75" s="3"/>
      <c r="R75" s="3"/>
      <c r="S75" s="3"/>
      <c r="T75" s="3"/>
      <c r="U75" s="2"/>
      <c r="V75" s="2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44" t="s">
        <v>70</v>
      </c>
      <c r="B76" s="42">
        <v>230.0</v>
      </c>
      <c r="C76" s="43"/>
      <c r="D76" s="32">
        <f t="shared" si="26"/>
        <v>0</v>
      </c>
      <c r="E76" s="51"/>
      <c r="F76" s="43"/>
      <c r="G76" s="32">
        <f t="shared" si="27"/>
        <v>0</v>
      </c>
      <c r="H76" s="51"/>
      <c r="I76" s="32"/>
      <c r="J76" s="32">
        <f t="shared" si="28"/>
        <v>0</v>
      </c>
      <c r="K76" s="19">
        <f t="shared" si="29"/>
        <v>0</v>
      </c>
      <c r="L76" s="21">
        <f t="shared" si="30"/>
        <v>0</v>
      </c>
      <c r="M76" s="73"/>
      <c r="N76" s="32"/>
      <c r="O76" s="32"/>
      <c r="P76" s="32">
        <f t="shared" si="31"/>
        <v>0</v>
      </c>
      <c r="Q76" s="3"/>
      <c r="R76" s="3"/>
      <c r="S76" s="3"/>
      <c r="T76" s="3"/>
      <c r="U76" s="2"/>
      <c r="V76" s="2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1.75" customHeight="1">
      <c r="A77" s="74"/>
      <c r="B77" s="75"/>
      <c r="C77" s="70" t="s">
        <v>26</v>
      </c>
      <c r="D77" s="70">
        <f>SUM(D66:D76)</f>
        <v>12065</v>
      </c>
      <c r="E77" s="70"/>
      <c r="F77" s="70" t="s">
        <v>26</v>
      </c>
      <c r="G77" s="70">
        <f>SUM(G66:G76)</f>
        <v>0</v>
      </c>
      <c r="H77" s="71"/>
      <c r="I77" s="71" t="s">
        <v>26</v>
      </c>
      <c r="J77" s="70">
        <f>SUM(J66:J76)</f>
        <v>0</v>
      </c>
      <c r="K77" s="123">
        <f t="shared" si="29"/>
        <v>12065</v>
      </c>
      <c r="L77" s="123"/>
      <c r="M77" s="71" t="s">
        <v>26</v>
      </c>
      <c r="N77" s="70"/>
      <c r="O77" s="70"/>
      <c r="P77" s="70">
        <f>SUM(P66:P76)</f>
        <v>2530</v>
      </c>
      <c r="Q77" s="3"/>
      <c r="R77" s="3"/>
      <c r="S77" s="3"/>
      <c r="T77" s="3"/>
      <c r="U77" s="2"/>
      <c r="V77" s="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4.0" customHeight="1">
      <c r="A78" s="76" t="s">
        <v>71</v>
      </c>
      <c r="B78" s="8" t="s">
        <v>2</v>
      </c>
      <c r="C78" s="9" t="s">
        <v>3</v>
      </c>
      <c r="D78" s="10" t="s">
        <v>4</v>
      </c>
      <c r="E78" s="8" t="s">
        <v>5</v>
      </c>
      <c r="F78" s="9" t="s">
        <v>3</v>
      </c>
      <c r="G78" s="9" t="s">
        <v>4</v>
      </c>
      <c r="H78" s="46" t="s">
        <v>6</v>
      </c>
      <c r="I78" s="11" t="s">
        <v>3</v>
      </c>
      <c r="J78" s="11" t="s">
        <v>7</v>
      </c>
      <c r="K78" s="116" t="s">
        <v>96</v>
      </c>
      <c r="L78" s="12" t="s">
        <v>8</v>
      </c>
      <c r="M78" s="8" t="s">
        <v>9</v>
      </c>
      <c r="N78" s="10" t="s">
        <v>10</v>
      </c>
      <c r="O78" s="10" t="s">
        <v>11</v>
      </c>
      <c r="P78" s="9" t="s">
        <v>12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0.25" customHeight="1">
      <c r="A79" s="77" t="s">
        <v>72</v>
      </c>
      <c r="B79" s="42">
        <v>475.0</v>
      </c>
      <c r="C79" s="43"/>
      <c r="D79" s="32">
        <f t="shared" ref="D79:D82" si="32">B79*C79</f>
        <v>0</v>
      </c>
      <c r="E79" s="20">
        <v>450.0</v>
      </c>
      <c r="F79" s="43"/>
      <c r="G79" s="32">
        <f t="shared" ref="G79:G82" si="33">E79*F79</f>
        <v>0</v>
      </c>
      <c r="H79" s="20">
        <v>430.0</v>
      </c>
      <c r="I79" s="32"/>
      <c r="J79" s="32">
        <f t="shared" ref="J79:J82" si="34">H79*I79</f>
        <v>0</v>
      </c>
      <c r="K79" s="19">
        <f t="shared" ref="K79:K83" si="35">D79+G79+J79</f>
        <v>0</v>
      </c>
      <c r="L79" s="21">
        <f t="shared" ref="L79:L82" si="36">C79+F79+I79</f>
        <v>0</v>
      </c>
      <c r="M79" s="20">
        <v>350.0</v>
      </c>
      <c r="N79" s="19">
        <v>42.0</v>
      </c>
      <c r="O79" s="19">
        <v>35.0</v>
      </c>
      <c r="P79" s="19">
        <f t="shared" ref="P79:P82" si="37">((B79-M79)*C79)+((E79-M79)*F79)+((H79-M79)*I79)</f>
        <v>0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0.25" customHeight="1">
      <c r="A80" s="49" t="s">
        <v>73</v>
      </c>
      <c r="B80" s="17">
        <v>800.0</v>
      </c>
      <c r="C80" s="26"/>
      <c r="D80" s="19">
        <f t="shared" si="32"/>
        <v>0</v>
      </c>
      <c r="E80" s="20">
        <v>750.0</v>
      </c>
      <c r="F80" s="26"/>
      <c r="G80" s="19">
        <f t="shared" si="33"/>
        <v>0</v>
      </c>
      <c r="H80" s="20">
        <v>700.0</v>
      </c>
      <c r="I80" s="19"/>
      <c r="J80" s="19">
        <f t="shared" si="34"/>
        <v>0</v>
      </c>
      <c r="K80" s="19">
        <f t="shared" si="35"/>
        <v>0</v>
      </c>
      <c r="L80" s="21">
        <f t="shared" si="36"/>
        <v>0</v>
      </c>
      <c r="M80" s="20">
        <v>550.0</v>
      </c>
      <c r="N80" s="19">
        <v>66.0</v>
      </c>
      <c r="O80" s="19">
        <v>55.0</v>
      </c>
      <c r="P80" s="19">
        <f t="shared" si="37"/>
        <v>0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22" t="s">
        <v>74</v>
      </c>
      <c r="B81" s="17">
        <v>375.0</v>
      </c>
      <c r="C81" s="18"/>
      <c r="D81" s="19">
        <f t="shared" si="32"/>
        <v>0</v>
      </c>
      <c r="E81" s="20">
        <v>350.0</v>
      </c>
      <c r="F81" s="18"/>
      <c r="G81" s="19">
        <f t="shared" si="33"/>
        <v>0</v>
      </c>
      <c r="H81" s="20">
        <v>325.0</v>
      </c>
      <c r="I81" s="19"/>
      <c r="J81" s="19">
        <f t="shared" si="34"/>
        <v>0</v>
      </c>
      <c r="K81" s="19">
        <f t="shared" si="35"/>
        <v>0</v>
      </c>
      <c r="L81" s="21">
        <f t="shared" si="36"/>
        <v>0</v>
      </c>
      <c r="M81" s="20">
        <v>250.0</v>
      </c>
      <c r="N81" s="19">
        <v>30.0</v>
      </c>
      <c r="O81" s="19">
        <v>25.0</v>
      </c>
      <c r="P81" s="19">
        <f t="shared" si="37"/>
        <v>0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22" t="s">
        <v>75</v>
      </c>
      <c r="B82" s="17">
        <v>950.0</v>
      </c>
      <c r="C82" s="18"/>
      <c r="D82" s="19">
        <f t="shared" si="32"/>
        <v>0</v>
      </c>
      <c r="E82" s="20">
        <v>900.0</v>
      </c>
      <c r="F82" s="18"/>
      <c r="G82" s="19">
        <f t="shared" si="33"/>
        <v>0</v>
      </c>
      <c r="H82" s="20">
        <v>800.0</v>
      </c>
      <c r="I82" s="19"/>
      <c r="J82" s="19">
        <f t="shared" si="34"/>
        <v>0</v>
      </c>
      <c r="K82" s="19">
        <f t="shared" si="35"/>
        <v>0</v>
      </c>
      <c r="L82" s="21">
        <f t="shared" si="36"/>
        <v>0</v>
      </c>
      <c r="M82" s="20">
        <v>750.0</v>
      </c>
      <c r="N82" s="19">
        <v>90.0</v>
      </c>
      <c r="O82" s="19">
        <v>75.0</v>
      </c>
      <c r="P82" s="19">
        <f t="shared" si="37"/>
        <v>0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44"/>
      <c r="B83" s="78"/>
      <c r="C83" s="70" t="s">
        <v>26</v>
      </c>
      <c r="D83" s="70">
        <f>SUM(D79:D82)</f>
        <v>0</v>
      </c>
      <c r="E83" s="70"/>
      <c r="F83" s="70" t="s">
        <v>26</v>
      </c>
      <c r="G83" s="70">
        <f>SUM(G79:G82)</f>
        <v>0</v>
      </c>
      <c r="H83" s="71"/>
      <c r="I83" s="71" t="s">
        <v>26</v>
      </c>
      <c r="J83" s="70">
        <f>SUM(J79:J82)</f>
        <v>0</v>
      </c>
      <c r="K83" s="123">
        <f t="shared" si="35"/>
        <v>0</v>
      </c>
      <c r="L83" s="123"/>
      <c r="M83" s="71" t="s">
        <v>26</v>
      </c>
      <c r="N83" s="70"/>
      <c r="O83" s="70"/>
      <c r="P83" s="70">
        <f>SUM(P79:P82)</f>
        <v>0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7.0" customHeight="1">
      <c r="A84" s="124" t="s">
        <v>98</v>
      </c>
      <c r="B84" s="8" t="s">
        <v>2</v>
      </c>
      <c r="C84" s="9" t="s">
        <v>3</v>
      </c>
      <c r="D84" s="10" t="s">
        <v>4</v>
      </c>
      <c r="E84" s="8" t="s">
        <v>5</v>
      </c>
      <c r="F84" s="9" t="s">
        <v>3</v>
      </c>
      <c r="G84" s="9" t="s">
        <v>4</v>
      </c>
      <c r="H84" s="46" t="s">
        <v>6</v>
      </c>
      <c r="I84" s="11" t="s">
        <v>3</v>
      </c>
      <c r="J84" s="11" t="s">
        <v>7</v>
      </c>
      <c r="K84" s="116" t="s">
        <v>96</v>
      </c>
      <c r="L84" s="12" t="s">
        <v>8</v>
      </c>
      <c r="M84" s="8" t="s">
        <v>9</v>
      </c>
      <c r="N84" s="10" t="s">
        <v>10</v>
      </c>
      <c r="O84" s="10" t="s">
        <v>11</v>
      </c>
      <c r="P84" s="9" t="s">
        <v>12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125" t="s">
        <v>99</v>
      </c>
      <c r="B85" s="126">
        <v>100.0</v>
      </c>
      <c r="C85" s="26">
        <v>1.0</v>
      </c>
      <c r="D85" s="19">
        <f t="shared" ref="D85:D95" si="38">B85*C85</f>
        <v>100</v>
      </c>
      <c r="E85" s="127"/>
      <c r="F85" s="18"/>
      <c r="G85" s="19"/>
      <c r="H85" s="127"/>
      <c r="I85" s="19"/>
      <c r="J85" s="19"/>
      <c r="K85" s="19">
        <f t="shared" ref="K85:K96" si="39">D85+G85+J85</f>
        <v>100</v>
      </c>
      <c r="L85" s="21">
        <f t="shared" ref="L85:L95" si="40">C85+F85+I85</f>
        <v>1</v>
      </c>
      <c r="M85" s="128">
        <v>90.0</v>
      </c>
      <c r="N85" s="19"/>
      <c r="O85" s="19"/>
      <c r="P85" s="19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129" t="s">
        <v>100</v>
      </c>
      <c r="B86" s="130">
        <v>800.0</v>
      </c>
      <c r="C86" s="26"/>
      <c r="D86" s="19">
        <f t="shared" si="38"/>
        <v>0</v>
      </c>
      <c r="E86" s="127"/>
      <c r="F86" s="18"/>
      <c r="G86" s="19"/>
      <c r="H86" s="127"/>
      <c r="I86" s="19"/>
      <c r="J86" s="19"/>
      <c r="K86" s="19">
        <f t="shared" si="39"/>
        <v>0</v>
      </c>
      <c r="L86" s="21">
        <f t="shared" si="40"/>
        <v>0</v>
      </c>
      <c r="M86" s="128">
        <v>700.0</v>
      </c>
      <c r="N86" s="19"/>
      <c r="O86" s="19"/>
      <c r="P86" s="1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31" t="s">
        <v>101</v>
      </c>
      <c r="B87" s="130">
        <v>1750.0</v>
      </c>
      <c r="C87" s="18"/>
      <c r="D87" s="19">
        <f t="shared" si="38"/>
        <v>0</v>
      </c>
      <c r="E87" s="127"/>
      <c r="F87" s="18"/>
      <c r="G87" s="19"/>
      <c r="H87" s="127"/>
      <c r="I87" s="19"/>
      <c r="J87" s="19"/>
      <c r="K87" s="19">
        <f t="shared" si="39"/>
        <v>0</v>
      </c>
      <c r="L87" s="21">
        <f t="shared" si="40"/>
        <v>0</v>
      </c>
      <c r="M87" s="128">
        <v>1500.0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31" t="s">
        <v>46</v>
      </c>
      <c r="B88" s="130">
        <v>100.0</v>
      </c>
      <c r="C88" s="26">
        <v>4.0</v>
      </c>
      <c r="D88" s="19">
        <f t="shared" si="38"/>
        <v>400</v>
      </c>
      <c r="E88" s="127"/>
      <c r="F88" s="18"/>
      <c r="G88" s="19"/>
      <c r="H88" s="127"/>
      <c r="I88" s="19"/>
      <c r="J88" s="19"/>
      <c r="K88" s="19">
        <f t="shared" si="39"/>
        <v>400</v>
      </c>
      <c r="L88" s="21">
        <f t="shared" si="40"/>
        <v>4</v>
      </c>
      <c r="M88" s="128">
        <v>90.0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48</v>
      </c>
      <c r="B89" s="130">
        <v>250.0</v>
      </c>
      <c r="C89" s="26"/>
      <c r="D89" s="19">
        <f t="shared" si="38"/>
        <v>0</v>
      </c>
      <c r="E89" s="127"/>
      <c r="F89" s="18"/>
      <c r="G89" s="19"/>
      <c r="H89" s="127"/>
      <c r="I89" s="19"/>
      <c r="J89" s="19"/>
      <c r="K89" s="19">
        <f t="shared" si="39"/>
        <v>0</v>
      </c>
      <c r="L89" s="21">
        <f t="shared" si="40"/>
        <v>0</v>
      </c>
      <c r="M89" s="128">
        <v>200.0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102</v>
      </c>
      <c r="B90" s="130">
        <v>100.0</v>
      </c>
      <c r="C90" s="26"/>
      <c r="D90" s="19">
        <f t="shared" si="38"/>
        <v>0</v>
      </c>
      <c r="E90" s="127"/>
      <c r="F90" s="18"/>
      <c r="G90" s="19"/>
      <c r="H90" s="127"/>
      <c r="I90" s="19"/>
      <c r="J90" s="19"/>
      <c r="K90" s="19">
        <f t="shared" si="39"/>
        <v>0</v>
      </c>
      <c r="L90" s="21">
        <f t="shared" si="40"/>
        <v>0</v>
      </c>
      <c r="M90" s="128">
        <v>90.0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103</v>
      </c>
      <c r="B91" s="130">
        <v>1500.0</v>
      </c>
      <c r="C91" s="18"/>
      <c r="D91" s="19">
        <f t="shared" si="38"/>
        <v>0</v>
      </c>
      <c r="E91" s="127"/>
      <c r="F91" s="18"/>
      <c r="G91" s="19"/>
      <c r="H91" s="127"/>
      <c r="I91" s="19"/>
      <c r="J91" s="19"/>
      <c r="K91" s="19">
        <f t="shared" si="39"/>
        <v>0</v>
      </c>
      <c r="L91" s="21">
        <f t="shared" si="40"/>
        <v>0</v>
      </c>
      <c r="M91" s="128">
        <v>1300.0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131" t="s">
        <v>104</v>
      </c>
      <c r="B92" s="130">
        <v>400.0</v>
      </c>
      <c r="C92" s="26"/>
      <c r="D92" s="19">
        <f t="shared" si="38"/>
        <v>0</v>
      </c>
      <c r="E92" s="127"/>
      <c r="F92" s="18"/>
      <c r="G92" s="19"/>
      <c r="H92" s="127"/>
      <c r="I92" s="19"/>
      <c r="J92" s="19"/>
      <c r="K92" s="19">
        <f t="shared" si="39"/>
        <v>0</v>
      </c>
      <c r="L92" s="21">
        <f t="shared" si="40"/>
        <v>0</v>
      </c>
      <c r="M92" s="128">
        <v>350.0</v>
      </c>
      <c r="N92" s="19"/>
      <c r="O92" s="19"/>
      <c r="P92" s="19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0.25" customHeight="1">
      <c r="A93" s="131" t="s">
        <v>105</v>
      </c>
      <c r="B93" s="130">
        <v>700.0</v>
      </c>
      <c r="C93" s="26"/>
      <c r="D93" s="19">
        <f t="shared" si="38"/>
        <v>0</v>
      </c>
      <c r="E93" s="127"/>
      <c r="F93" s="18"/>
      <c r="G93" s="19"/>
      <c r="H93" s="127"/>
      <c r="I93" s="19"/>
      <c r="J93" s="19"/>
      <c r="K93" s="19">
        <f t="shared" si="39"/>
        <v>0</v>
      </c>
      <c r="L93" s="21">
        <f t="shared" si="40"/>
        <v>0</v>
      </c>
      <c r="M93" s="128">
        <v>600.0</v>
      </c>
      <c r="N93" s="19"/>
      <c r="O93" s="19"/>
      <c r="P93" s="19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131" t="s">
        <v>106</v>
      </c>
      <c r="B94" s="130">
        <v>150.0</v>
      </c>
      <c r="C94" s="18"/>
      <c r="D94" s="19">
        <f t="shared" si="38"/>
        <v>0</v>
      </c>
      <c r="E94" s="127"/>
      <c r="F94" s="18"/>
      <c r="G94" s="19"/>
      <c r="H94" s="127"/>
      <c r="I94" s="19"/>
      <c r="J94" s="19"/>
      <c r="K94" s="19">
        <f t="shared" si="39"/>
        <v>0</v>
      </c>
      <c r="L94" s="21">
        <f t="shared" si="40"/>
        <v>0</v>
      </c>
      <c r="M94" s="128">
        <v>130.0</v>
      </c>
      <c r="N94" s="19"/>
      <c r="O94" s="19"/>
      <c r="P94" s="19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131" t="s">
        <v>107</v>
      </c>
      <c r="B95" s="130">
        <v>2100.0</v>
      </c>
      <c r="C95" s="26"/>
      <c r="D95" s="19">
        <f t="shared" si="38"/>
        <v>0</v>
      </c>
      <c r="E95" s="20"/>
      <c r="F95" s="18"/>
      <c r="G95" s="19"/>
      <c r="H95" s="20"/>
      <c r="I95" s="19"/>
      <c r="J95" s="19"/>
      <c r="K95" s="19">
        <f t="shared" si="39"/>
        <v>0</v>
      </c>
      <c r="L95" s="21">
        <f t="shared" si="40"/>
        <v>0</v>
      </c>
      <c r="M95" s="128">
        <v>1900.0</v>
      </c>
      <c r="N95" s="19"/>
      <c r="O95" s="19"/>
      <c r="P95" s="19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44"/>
      <c r="B96" s="78"/>
      <c r="C96" s="70" t="s">
        <v>26</v>
      </c>
      <c r="D96" s="70">
        <f>SUM(D85:D95)</f>
        <v>500</v>
      </c>
      <c r="E96" s="70"/>
      <c r="F96" s="70" t="s">
        <v>26</v>
      </c>
      <c r="G96" s="70">
        <f>SUM(G85:G95)</f>
        <v>0</v>
      </c>
      <c r="H96" s="71"/>
      <c r="I96" s="71" t="s">
        <v>26</v>
      </c>
      <c r="J96" s="70">
        <f>SUM(J85:J95)</f>
        <v>0</v>
      </c>
      <c r="K96" s="123">
        <f t="shared" si="39"/>
        <v>500</v>
      </c>
      <c r="L96" s="123"/>
      <c r="M96" s="71" t="s">
        <v>26</v>
      </c>
      <c r="N96" s="70"/>
      <c r="O96" s="70"/>
      <c r="P96" s="70">
        <f>SUM(P85:P95)</f>
        <v>0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7.0" customHeight="1">
      <c r="A97" s="79" t="s">
        <v>76</v>
      </c>
      <c r="B97" s="8" t="s">
        <v>2</v>
      </c>
      <c r="C97" s="9" t="s">
        <v>3</v>
      </c>
      <c r="D97" s="10" t="s">
        <v>4</v>
      </c>
      <c r="E97" s="8" t="s">
        <v>5</v>
      </c>
      <c r="F97" s="9" t="s">
        <v>3</v>
      </c>
      <c r="G97" s="9" t="s">
        <v>4</v>
      </c>
      <c r="H97" s="46" t="s">
        <v>6</v>
      </c>
      <c r="I97" s="11" t="s">
        <v>3</v>
      </c>
      <c r="J97" s="11" t="s">
        <v>7</v>
      </c>
      <c r="K97" s="116" t="s">
        <v>96</v>
      </c>
      <c r="L97" s="12" t="s">
        <v>8</v>
      </c>
      <c r="M97" s="8" t="s">
        <v>9</v>
      </c>
      <c r="N97" s="10" t="s">
        <v>10</v>
      </c>
      <c r="O97" s="10" t="s">
        <v>11</v>
      </c>
      <c r="P97" s="9" t="s">
        <v>12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0.25" customHeight="1">
      <c r="A98" s="44" t="s">
        <v>77</v>
      </c>
      <c r="B98" s="42">
        <v>45.0</v>
      </c>
      <c r="C98" s="80"/>
      <c r="D98" s="32">
        <f t="shared" ref="D98:D99" si="41">B98*C98</f>
        <v>0</v>
      </c>
      <c r="E98" s="20">
        <v>40.0</v>
      </c>
      <c r="F98" s="80"/>
      <c r="G98" s="32">
        <f t="shared" ref="G98:G99" si="42">E98*F98</f>
        <v>0</v>
      </c>
      <c r="H98" s="20">
        <v>25.0</v>
      </c>
      <c r="I98" s="81"/>
      <c r="J98" s="32">
        <f t="shared" ref="J98:J99" si="43">H98*I98</f>
        <v>0</v>
      </c>
      <c r="K98" s="19">
        <f t="shared" ref="K98:K100" si="44">D98+G98+J98</f>
        <v>0</v>
      </c>
      <c r="L98" s="21">
        <f t="shared" ref="L98:L99" si="45">C98+F98+I98</f>
        <v>0</v>
      </c>
      <c r="M98" s="20">
        <v>17.36</v>
      </c>
      <c r="N98" s="32">
        <v>2.08</v>
      </c>
      <c r="O98" s="32">
        <v>1.74</v>
      </c>
      <c r="P98" s="32">
        <f t="shared" ref="P98:P99" si="46">((B98-M98)*C98)+((E98-M98)*F98)+((H98-M98)*I98)</f>
        <v>0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0.25" customHeight="1">
      <c r="A99" s="44" t="s">
        <v>78</v>
      </c>
      <c r="B99" s="42">
        <v>25.0</v>
      </c>
      <c r="C99" s="80"/>
      <c r="D99" s="32">
        <f t="shared" si="41"/>
        <v>0</v>
      </c>
      <c r="E99" s="20">
        <v>15.0</v>
      </c>
      <c r="F99" s="80"/>
      <c r="G99" s="32">
        <f t="shared" si="42"/>
        <v>0</v>
      </c>
      <c r="H99" s="20">
        <v>20.0</v>
      </c>
      <c r="I99" s="81"/>
      <c r="J99" s="32">
        <f t="shared" si="43"/>
        <v>0</v>
      </c>
      <c r="K99" s="19">
        <f t="shared" si="44"/>
        <v>0</v>
      </c>
      <c r="L99" s="21">
        <f t="shared" si="45"/>
        <v>0</v>
      </c>
      <c r="M99" s="20">
        <v>10.08</v>
      </c>
      <c r="N99" s="32">
        <v>1.21</v>
      </c>
      <c r="O99" s="32">
        <v>1.01</v>
      </c>
      <c r="P99" s="32">
        <f t="shared" si="46"/>
        <v>0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20.25" customHeight="1">
      <c r="A100" s="44"/>
      <c r="B100" s="78"/>
      <c r="C100" s="70" t="s">
        <v>26</v>
      </c>
      <c r="D100" s="70">
        <f>SUM(D98+D99)</f>
        <v>0</v>
      </c>
      <c r="E100" s="70"/>
      <c r="F100" s="70" t="s">
        <v>26</v>
      </c>
      <c r="G100" s="70">
        <f>SUM(G98+G99)</f>
        <v>0</v>
      </c>
      <c r="H100" s="71"/>
      <c r="I100" s="71" t="s">
        <v>26</v>
      </c>
      <c r="J100" s="70">
        <f>SUM(J98+J99)</f>
        <v>0</v>
      </c>
      <c r="K100" s="123">
        <f t="shared" si="44"/>
        <v>0</v>
      </c>
      <c r="L100" s="123"/>
      <c r="M100" s="71" t="s">
        <v>26</v>
      </c>
      <c r="N100" s="70"/>
      <c r="O100" s="70"/>
      <c r="P100" s="70">
        <f>SUM(P98)</f>
        <v>0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27.0" customHeight="1">
      <c r="A101" s="79" t="s">
        <v>79</v>
      </c>
      <c r="B101" s="8" t="s">
        <v>2</v>
      </c>
      <c r="C101" s="9" t="s">
        <v>3</v>
      </c>
      <c r="D101" s="10" t="s">
        <v>4</v>
      </c>
      <c r="E101" s="8" t="s">
        <v>5</v>
      </c>
      <c r="F101" s="9" t="s">
        <v>3</v>
      </c>
      <c r="G101" s="9" t="s">
        <v>4</v>
      </c>
      <c r="H101" s="46" t="s">
        <v>6</v>
      </c>
      <c r="I101" s="11" t="s">
        <v>3</v>
      </c>
      <c r="J101" s="11" t="s">
        <v>7</v>
      </c>
      <c r="K101" s="116" t="s">
        <v>96</v>
      </c>
      <c r="L101" s="12" t="s">
        <v>8</v>
      </c>
      <c r="M101" s="8" t="s">
        <v>9</v>
      </c>
      <c r="N101" s="10" t="s">
        <v>10</v>
      </c>
      <c r="O101" s="10" t="s">
        <v>11</v>
      </c>
      <c r="P101" s="9" t="s">
        <v>12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20.25" customHeight="1">
      <c r="A102" s="44" t="s">
        <v>80</v>
      </c>
      <c r="B102" s="42">
        <v>550.0</v>
      </c>
      <c r="C102" s="82">
        <v>2.0</v>
      </c>
      <c r="D102" s="32">
        <f>B102*C102</f>
        <v>1100</v>
      </c>
      <c r="E102" s="20"/>
      <c r="F102" s="80"/>
      <c r="G102" s="32">
        <f>E102*F102</f>
        <v>0</v>
      </c>
      <c r="H102" s="20"/>
      <c r="I102" s="81"/>
      <c r="J102" s="32">
        <f>H102*I102</f>
        <v>0</v>
      </c>
      <c r="K102" s="19">
        <f t="shared" ref="K102:K103" si="47">D102+G102+J102</f>
        <v>1100</v>
      </c>
      <c r="L102" s="21">
        <f>C102+F102+I102</f>
        <v>2</v>
      </c>
      <c r="M102" s="20">
        <v>500.0</v>
      </c>
      <c r="N102" s="32"/>
      <c r="O102" s="32"/>
      <c r="P102" s="32">
        <f>((B102-M102)*C102)+((E102-M102)*F102)+((H102-M102)*I102)</f>
        <v>100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20.25" customHeight="1">
      <c r="A103" s="83"/>
      <c r="B103" s="84"/>
      <c r="C103" s="85" t="s">
        <v>81</v>
      </c>
      <c r="D103" s="86">
        <f>D17+D28++D38+D41+D64+D77+D83+D100+D102+D96</f>
        <v>56115</v>
      </c>
      <c r="E103" s="87"/>
      <c r="F103" s="85" t="s">
        <v>81</v>
      </c>
      <c r="G103" s="86">
        <f>G17+G28+G41+G64+G77+G83+G100+G102+G96</f>
        <v>1700</v>
      </c>
      <c r="H103" s="87"/>
      <c r="I103" s="85" t="s">
        <v>81</v>
      </c>
      <c r="J103" s="86">
        <f>J17+J28+J38+J41+J64+J77+J83+J100+J102</f>
        <v>2750</v>
      </c>
      <c r="K103" s="118">
        <f t="shared" si="47"/>
        <v>60565</v>
      </c>
      <c r="L103" s="119"/>
      <c r="M103" s="85" t="s">
        <v>81</v>
      </c>
      <c r="N103" s="86"/>
      <c r="O103" s="86"/>
      <c r="P103" s="86">
        <f>P17+P28+P41+P64+P77+P83+P100+P102</f>
        <v>34060</v>
      </c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</row>
    <row r="104" ht="20.25" customHeight="1">
      <c r="A104" s="3"/>
      <c r="B104" s="89"/>
      <c r="C104" s="90" t="s">
        <v>82</v>
      </c>
      <c r="E104" s="91">
        <f>K103</f>
        <v>60565</v>
      </c>
      <c r="G104" s="92"/>
      <c r="H104" s="93"/>
      <c r="I104" s="92"/>
      <c r="J104" s="132"/>
      <c r="K104" s="132"/>
      <c r="L104" s="132"/>
      <c r="M104" s="132"/>
      <c r="N104" s="133" t="s">
        <v>83</v>
      </c>
      <c r="P104" s="93">
        <f>P103</f>
        <v>34060</v>
      </c>
      <c r="Q104" s="9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B105" s="95" t="s">
        <v>84</v>
      </c>
      <c r="I105" s="95"/>
      <c r="J105" s="95"/>
      <c r="K105" s="92"/>
      <c r="L105" s="92"/>
      <c r="M105" s="95"/>
      <c r="R105" s="3"/>
      <c r="S105" s="3"/>
      <c r="T105" s="3"/>
      <c r="U105" s="2"/>
      <c r="V105" s="2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96"/>
      <c r="B106" s="97" t="s">
        <v>85</v>
      </c>
      <c r="C106" s="98"/>
      <c r="D106" s="99" t="s">
        <v>86</v>
      </c>
      <c r="E106" s="100"/>
      <c r="F106" s="100"/>
      <c r="G106" s="99" t="s">
        <v>87</v>
      </c>
      <c r="H106" s="98"/>
      <c r="I106" s="101"/>
      <c r="J106" s="101"/>
      <c r="K106" s="92"/>
      <c r="L106" s="92"/>
      <c r="M106" s="99" t="s">
        <v>88</v>
      </c>
      <c r="N106" s="98"/>
      <c r="O106" s="99" t="s">
        <v>87</v>
      </c>
      <c r="P106" s="98"/>
      <c r="Q106" s="101"/>
      <c r="R106" s="3"/>
      <c r="S106" s="3"/>
      <c r="T106" s="3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102"/>
      <c r="B107" s="103">
        <v>1000.0</v>
      </c>
      <c r="C107" s="98"/>
      <c r="D107" s="104">
        <v>14.0</v>
      </c>
      <c r="E107" s="100"/>
      <c r="F107" s="100"/>
      <c r="G107" s="105">
        <f>D107*B107</f>
        <v>14000</v>
      </c>
      <c r="H107" s="98"/>
      <c r="I107" s="106"/>
      <c r="J107" s="2"/>
      <c r="K107" s="92"/>
      <c r="L107" s="92"/>
      <c r="M107" s="134"/>
      <c r="N107" s="98"/>
      <c r="O107" s="107">
        <v>150.0</v>
      </c>
      <c r="P107" s="98"/>
      <c r="Q107" s="135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102"/>
      <c r="B108" s="103">
        <v>500.0</v>
      </c>
      <c r="C108" s="98"/>
      <c r="D108" s="104">
        <v>7.0</v>
      </c>
      <c r="E108" s="100"/>
      <c r="F108" s="100"/>
      <c r="G108" s="105">
        <f>B108*D108</f>
        <v>3500</v>
      </c>
      <c r="H108" s="98"/>
      <c r="I108" s="106"/>
      <c r="J108" s="2"/>
      <c r="K108" s="92"/>
      <c r="L108" s="92"/>
      <c r="M108" s="134"/>
      <c r="N108" s="98"/>
      <c r="O108" s="107">
        <v>1700.0</v>
      </c>
      <c r="P108" s="98"/>
      <c r="Q108" s="13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102"/>
      <c r="B109" s="103">
        <v>200.0</v>
      </c>
      <c r="C109" s="98"/>
      <c r="D109" s="104"/>
      <c r="E109" s="100"/>
      <c r="F109" s="100"/>
      <c r="G109" s="105">
        <f>D109*B109</f>
        <v>0</v>
      </c>
      <c r="H109" s="98"/>
      <c r="I109" s="106"/>
      <c r="J109" s="2"/>
      <c r="K109" s="92"/>
      <c r="L109" s="92"/>
      <c r="M109" s="134"/>
      <c r="N109" s="98"/>
      <c r="O109" s="107">
        <v>100.0</v>
      </c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100.0</v>
      </c>
      <c r="C110" s="98"/>
      <c r="D110" s="104">
        <v>15.0</v>
      </c>
      <c r="E110" s="100"/>
      <c r="F110" s="100"/>
      <c r="G110" s="105">
        <f>B110*D110</f>
        <v>1500</v>
      </c>
      <c r="H110" s="98"/>
      <c r="I110" s="106"/>
      <c r="J110" s="2"/>
      <c r="K110" s="92"/>
      <c r="L110" s="92"/>
      <c r="M110" s="134"/>
      <c r="N110" s="98"/>
      <c r="O110" s="107">
        <v>890.0</v>
      </c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>
        <v>50.0</v>
      </c>
      <c r="C111" s="98"/>
      <c r="D111" s="104">
        <v>19.0</v>
      </c>
      <c r="E111" s="100"/>
      <c r="F111" s="100"/>
      <c r="G111" s="105">
        <f>D111*B111</f>
        <v>950</v>
      </c>
      <c r="H111" s="98"/>
      <c r="I111" s="106"/>
      <c r="J111" s="2"/>
      <c r="K111" s="92"/>
      <c r="L111" s="92"/>
      <c r="M111" s="134"/>
      <c r="N111" s="98"/>
      <c r="O111" s="107">
        <v>665.0</v>
      </c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>
        <v>20.0</v>
      </c>
      <c r="C112" s="98"/>
      <c r="D112" s="104">
        <v>9.0</v>
      </c>
      <c r="E112" s="100"/>
      <c r="F112" s="100"/>
      <c r="G112" s="105">
        <f>B112*D112</f>
        <v>180</v>
      </c>
      <c r="H112" s="98"/>
      <c r="I112" s="106"/>
      <c r="J112" s="2"/>
      <c r="K112" s="92"/>
      <c r="L112" s="92"/>
      <c r="M112" s="134"/>
      <c r="N112" s="98"/>
      <c r="O112" s="107">
        <v>700.0</v>
      </c>
      <c r="P112" s="98"/>
      <c r="Q112" s="135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96"/>
      <c r="B113" s="97" t="s">
        <v>89</v>
      </c>
      <c r="C113" s="98"/>
      <c r="D113" s="99" t="s">
        <v>86</v>
      </c>
      <c r="E113" s="100"/>
      <c r="F113" s="100"/>
      <c r="G113" s="99" t="s">
        <v>87</v>
      </c>
      <c r="H113" s="98"/>
      <c r="I113" s="109"/>
      <c r="J113" s="92"/>
      <c r="K113" s="92"/>
      <c r="L113" s="92"/>
      <c r="M113" s="134"/>
      <c r="N113" s="98"/>
      <c r="O113" s="107">
        <v>1900.0</v>
      </c>
      <c r="P113" s="98"/>
      <c r="Q113" s="135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102"/>
      <c r="B114" s="103">
        <v>20.0</v>
      </c>
      <c r="C114" s="98"/>
      <c r="D114" s="104">
        <v>8.0</v>
      </c>
      <c r="E114" s="100"/>
      <c r="F114" s="100"/>
      <c r="G114" s="105">
        <f>D114*B114</f>
        <v>160</v>
      </c>
      <c r="H114" s="98"/>
      <c r="I114" s="106"/>
      <c r="J114" s="2"/>
      <c r="K114" s="92"/>
      <c r="L114" s="92"/>
      <c r="M114" s="134"/>
      <c r="N114" s="98"/>
      <c r="O114" s="107">
        <v>150.0</v>
      </c>
      <c r="P114" s="98"/>
      <c r="Q114" s="135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102"/>
      <c r="B115" s="103"/>
      <c r="C115" s="98"/>
      <c r="D115" s="104"/>
      <c r="E115" s="100"/>
      <c r="F115" s="100"/>
      <c r="G115" s="105"/>
      <c r="H115" s="98"/>
      <c r="I115" s="106"/>
      <c r="J115" s="2"/>
      <c r="K115" s="92"/>
      <c r="L115" s="92"/>
      <c r="M115" s="103"/>
      <c r="N115" s="98"/>
      <c r="O115" s="107">
        <v>1350.0</v>
      </c>
      <c r="P115" s="98"/>
      <c r="Q115" s="135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102"/>
      <c r="B116" s="103"/>
      <c r="C116" s="98"/>
      <c r="D116" s="104"/>
      <c r="E116" s="100"/>
      <c r="F116" s="100"/>
      <c r="G116" s="105"/>
      <c r="H116" s="98"/>
      <c r="I116" s="106"/>
      <c r="J116" s="2"/>
      <c r="K116" s="92"/>
      <c r="L116" s="92"/>
      <c r="M116" s="103"/>
      <c r="N116" s="98"/>
      <c r="O116" s="107">
        <v>300.0</v>
      </c>
      <c r="P116" s="98"/>
      <c r="Q116" s="135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102"/>
      <c r="B117" s="103"/>
      <c r="C117" s="98"/>
      <c r="D117" s="104"/>
      <c r="E117" s="100"/>
      <c r="F117" s="100"/>
      <c r="G117" s="105"/>
      <c r="H117" s="98"/>
      <c r="I117" s="106"/>
      <c r="J117" s="2"/>
      <c r="K117" s="92"/>
      <c r="L117" s="92"/>
      <c r="M117" s="103"/>
      <c r="N117" s="98"/>
      <c r="O117" s="107"/>
      <c r="P117" s="98"/>
      <c r="Q117" s="135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102"/>
      <c r="B118" s="103"/>
      <c r="C118" s="98"/>
      <c r="D118" s="104"/>
      <c r="E118" s="100"/>
      <c r="F118" s="100"/>
      <c r="G118" s="105"/>
      <c r="H118" s="98"/>
      <c r="I118" s="106"/>
      <c r="J118" s="2"/>
      <c r="K118" s="92"/>
      <c r="L118" s="92"/>
      <c r="M118" s="103"/>
      <c r="N118" s="98"/>
      <c r="O118" s="107"/>
      <c r="P118" s="98"/>
      <c r="Q118" s="135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3">
        <v>10.0</v>
      </c>
      <c r="C119" s="98"/>
      <c r="D119" s="104">
        <v>2.0</v>
      </c>
      <c r="E119" s="100"/>
      <c r="F119" s="100"/>
      <c r="G119" s="105">
        <f>B119*D119</f>
        <v>20</v>
      </c>
      <c r="H119" s="98"/>
      <c r="I119" s="106"/>
      <c r="J119" s="2"/>
      <c r="K119" s="92"/>
      <c r="L119" s="92"/>
      <c r="M119" s="103"/>
      <c r="N119" s="98"/>
      <c r="O119" s="107"/>
      <c r="P119" s="98"/>
      <c r="Q119" s="135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3">
        <v>5.0</v>
      </c>
      <c r="C120" s="98"/>
      <c r="D120" s="104">
        <v>8.0</v>
      </c>
      <c r="E120" s="100"/>
      <c r="F120" s="100"/>
      <c r="G120" s="105">
        <f>D120*B120</f>
        <v>40</v>
      </c>
      <c r="H120" s="98"/>
      <c r="I120" s="106"/>
      <c r="J120" s="2"/>
      <c r="K120" s="92"/>
      <c r="L120" s="92"/>
      <c r="M120" s="103"/>
      <c r="N120" s="98"/>
      <c r="O120" s="107"/>
      <c r="P120" s="98"/>
      <c r="Q120" s="92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3"/>
      <c r="C121" s="98"/>
      <c r="D121" s="104"/>
      <c r="E121" s="100"/>
      <c r="F121" s="100"/>
      <c r="G121" s="105"/>
      <c r="H121" s="98"/>
      <c r="I121" s="106"/>
      <c r="J121" s="2"/>
      <c r="K121" s="92"/>
      <c r="L121" s="92"/>
      <c r="M121" s="103"/>
      <c r="N121" s="98"/>
      <c r="O121" s="107"/>
      <c r="P121" s="98"/>
      <c r="Q121" s="92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3"/>
      <c r="C122" s="98"/>
      <c r="D122" s="104"/>
      <c r="E122" s="100"/>
      <c r="F122" s="100"/>
      <c r="G122" s="105"/>
      <c r="H122" s="98"/>
      <c r="I122" s="106"/>
      <c r="J122" s="2"/>
      <c r="K122" s="92"/>
      <c r="L122" s="92"/>
      <c r="M122" s="103"/>
      <c r="N122" s="98"/>
      <c r="O122" s="107"/>
      <c r="P122" s="98"/>
      <c r="Q122" s="92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3"/>
      <c r="C123" s="98"/>
      <c r="D123" s="104"/>
      <c r="E123" s="100"/>
      <c r="F123" s="100"/>
      <c r="G123" s="105"/>
      <c r="H123" s="98"/>
      <c r="I123" s="106"/>
      <c r="J123" s="2"/>
      <c r="K123" s="92"/>
      <c r="L123" s="92"/>
      <c r="M123" s="103"/>
      <c r="N123" s="98"/>
      <c r="O123" s="107"/>
      <c r="P123" s="98"/>
      <c r="Q123" s="92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102"/>
      <c r="B124" s="103"/>
      <c r="C124" s="98"/>
      <c r="D124" s="104"/>
      <c r="E124" s="100"/>
      <c r="F124" s="100"/>
      <c r="G124" s="105"/>
      <c r="H124" s="98"/>
      <c r="I124" s="106"/>
      <c r="J124" s="2"/>
      <c r="K124" s="92"/>
      <c r="L124" s="92"/>
      <c r="M124" s="103"/>
      <c r="N124" s="98"/>
      <c r="O124" s="107"/>
      <c r="P124" s="98"/>
      <c r="Q124" s="92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102"/>
      <c r="B125" s="103"/>
      <c r="C125" s="98"/>
      <c r="D125" s="104"/>
      <c r="E125" s="100"/>
      <c r="F125" s="100"/>
      <c r="G125" s="105"/>
      <c r="H125" s="98"/>
      <c r="I125" s="106"/>
      <c r="J125" s="2"/>
      <c r="K125" s="92"/>
      <c r="L125" s="92"/>
      <c r="M125" s="103"/>
      <c r="N125" s="98"/>
      <c r="O125" s="107"/>
      <c r="P125" s="98"/>
      <c r="Q125" s="92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102"/>
      <c r="B126" s="103"/>
      <c r="C126" s="98"/>
      <c r="D126" s="104"/>
      <c r="E126" s="100"/>
      <c r="F126" s="100"/>
      <c r="G126" s="105"/>
      <c r="H126" s="98"/>
      <c r="I126" s="106"/>
      <c r="J126" s="2"/>
      <c r="K126" s="92"/>
      <c r="L126" s="92"/>
      <c r="M126" s="103"/>
      <c r="N126" s="98"/>
      <c r="O126" s="107"/>
      <c r="P126" s="98"/>
      <c r="Q126" s="92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102"/>
      <c r="B127" s="103">
        <v>1.0</v>
      </c>
      <c r="C127" s="98"/>
      <c r="D127" s="104">
        <v>5.0</v>
      </c>
      <c r="E127" s="100"/>
      <c r="F127" s="100"/>
      <c r="G127" s="105">
        <f>B127*D127</f>
        <v>5</v>
      </c>
      <c r="H127" s="98"/>
      <c r="I127" s="106"/>
      <c r="J127" s="2"/>
      <c r="K127" s="92"/>
      <c r="L127" s="92"/>
      <c r="M127" s="103"/>
      <c r="N127" s="98"/>
      <c r="O127" s="107"/>
      <c r="P127" s="98"/>
      <c r="Q127" s="92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20.25" customHeight="1">
      <c r="A128" s="3"/>
      <c r="B128" s="110"/>
      <c r="C128" s="111"/>
      <c r="D128" s="111"/>
      <c r="E128" s="112" t="s">
        <v>90</v>
      </c>
      <c r="F128" s="98"/>
      <c r="G128" s="113">
        <f>SUM(G107:G127)</f>
        <v>20355</v>
      </c>
      <c r="H128" s="98"/>
      <c r="I128" s="111"/>
      <c r="J128" s="111"/>
      <c r="K128" s="92"/>
      <c r="L128" s="92"/>
      <c r="M128" s="111" t="s">
        <v>26</v>
      </c>
      <c r="O128" s="113">
        <f>SUM(O107:O127)</f>
        <v>7905</v>
      </c>
      <c r="P128" s="98"/>
      <c r="Q128" s="136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7.25" customHeight="1">
      <c r="A129" s="3"/>
      <c r="B129" s="110"/>
      <c r="C129" s="111"/>
      <c r="D129" s="111"/>
      <c r="E129" s="112" t="s">
        <v>91</v>
      </c>
      <c r="F129" s="98"/>
      <c r="G129" s="113">
        <f>O128</f>
        <v>7905</v>
      </c>
      <c r="H129" s="98"/>
      <c r="K129" s="92"/>
      <c r="L129" s="92"/>
      <c r="N129" s="3"/>
      <c r="O129" s="3"/>
      <c r="P129" s="3"/>
      <c r="Q129" s="3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20.25" customHeight="1">
      <c r="A130" s="3"/>
      <c r="B130" s="110"/>
      <c r="C130" s="111"/>
      <c r="D130" s="111"/>
      <c r="E130" s="112" t="s">
        <v>92</v>
      </c>
      <c r="F130" s="98"/>
      <c r="G130" s="114">
        <v>31450.0</v>
      </c>
      <c r="H130" s="98"/>
      <c r="K130" s="92"/>
      <c r="L130" s="92"/>
      <c r="N130" s="3"/>
      <c r="O130" s="3"/>
      <c r="P130" s="3"/>
      <c r="Q130" s="3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20.25" customHeight="1">
      <c r="A131" s="3"/>
      <c r="B131" s="110"/>
      <c r="C131" s="111"/>
      <c r="D131" s="111"/>
      <c r="E131" s="112" t="s">
        <v>93</v>
      </c>
      <c r="F131" s="98"/>
      <c r="G131" s="114">
        <v>4950.0</v>
      </c>
      <c r="H131" s="98"/>
      <c r="K131" s="92"/>
      <c r="L131" s="92"/>
      <c r="N131" s="3"/>
      <c r="O131" s="3"/>
      <c r="P131" s="3"/>
      <c r="Q131" s="3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20.25" customHeight="1">
      <c r="A132" s="102"/>
      <c r="B132" s="102"/>
      <c r="C132" s="111"/>
      <c r="D132" s="111"/>
      <c r="E132" s="112" t="s">
        <v>94</v>
      </c>
      <c r="F132" s="98"/>
      <c r="G132" s="114">
        <v>905.0</v>
      </c>
      <c r="H132" s="98"/>
      <c r="K132" s="92"/>
      <c r="L132" s="92"/>
      <c r="N132" s="3"/>
      <c r="O132" s="3"/>
      <c r="P132" s="3"/>
      <c r="Q132" s="3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20.25" customHeight="1">
      <c r="A133" s="102"/>
      <c r="B133" s="102"/>
      <c r="C133" s="111"/>
      <c r="D133" s="111"/>
      <c r="E133" s="112" t="s">
        <v>95</v>
      </c>
      <c r="F133" s="98"/>
      <c r="G133" s="113">
        <v>0.0</v>
      </c>
      <c r="H133" s="98"/>
      <c r="I133" s="3"/>
      <c r="J133" s="3"/>
      <c r="K133" s="92"/>
      <c r="L133" s="92"/>
      <c r="M133" s="3"/>
      <c r="N133" s="3"/>
      <c r="O133" s="3"/>
      <c r="P133" s="3"/>
      <c r="Q133" s="3"/>
      <c r="R133" s="3"/>
      <c r="S133" s="3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8.75" customHeight="1">
      <c r="A134" s="102"/>
      <c r="B134" s="102"/>
      <c r="C134" s="111"/>
      <c r="D134" s="111"/>
      <c r="E134" s="112" t="s">
        <v>26</v>
      </c>
      <c r="F134" s="98"/>
      <c r="G134" s="113">
        <f>SUM(G128:G133)</f>
        <v>65565</v>
      </c>
      <c r="H134" s="98"/>
      <c r="I134" s="3"/>
      <c r="J134" s="3"/>
      <c r="K134" s="92"/>
      <c r="L134" s="92"/>
      <c r="M134" s="3"/>
      <c r="N134" s="3"/>
      <c r="O134" s="3"/>
      <c r="P134" s="3"/>
      <c r="Q134" s="3"/>
      <c r="R134" s="3"/>
      <c r="S134" s="3"/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15.75" customHeight="1">
      <c r="A135" s="102"/>
      <c r="B135" s="102"/>
      <c r="C135" s="102"/>
      <c r="D135" s="102"/>
      <c r="E135" s="102"/>
      <c r="F135" s="102"/>
      <c r="G135" s="102"/>
      <c r="H135" s="10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15.75" customHeight="1">
      <c r="A136" s="102"/>
      <c r="B136" s="102"/>
      <c r="C136" s="102"/>
      <c r="D136" s="102"/>
      <c r="E136" s="102"/>
      <c r="F136" s="102"/>
      <c r="G136" s="102"/>
      <c r="H136" s="10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5.75" customHeight="1">
      <c r="A137" s="102"/>
      <c r="B137" s="102"/>
      <c r="C137" s="102"/>
      <c r="D137" s="102"/>
      <c r="E137" s="102"/>
      <c r="F137" s="102"/>
      <c r="G137" s="102"/>
      <c r="H137" s="10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102"/>
      <c r="B138" s="102"/>
      <c r="C138" s="102"/>
      <c r="D138" s="102"/>
      <c r="E138" s="102"/>
      <c r="F138" s="102"/>
      <c r="G138" s="102"/>
      <c r="H138" s="10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3"/>
      <c r="B139" s="2"/>
      <c r="C139" s="2"/>
      <c r="D139" s="2"/>
      <c r="E139" s="2"/>
      <c r="F139" s="2"/>
      <c r="G139" s="2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3"/>
      <c r="B140" s="2"/>
      <c r="C140" s="2"/>
      <c r="D140" s="2"/>
      <c r="E140" s="2"/>
      <c r="F140" s="2"/>
      <c r="G140" s="2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3"/>
      <c r="B141" s="2"/>
      <c r="C141" s="2"/>
      <c r="D141" s="2"/>
      <c r="E141" s="2"/>
      <c r="F141" s="2"/>
      <c r="G141" s="2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3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3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19">
        <f t="shared" ref="S147:S150" si="48">E158*H158</f>
        <v>0</v>
      </c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19">
        <f t="shared" si="48"/>
        <v>0</v>
      </c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19">
        <f t="shared" si="48"/>
        <v>0</v>
      </c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19">
        <f t="shared" si="48"/>
        <v>0</v>
      </c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5.75" customHeight="1">
      <c r="A344" s="3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"/>
      <c r="V344" s="2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5.75" customHeight="1">
      <c r="A345" s="3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"/>
      <c r="V345" s="2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5.75" customHeight="1">
      <c r="A346" s="3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"/>
      <c r="V346" s="2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5.75" customHeight="1">
      <c r="A347" s="3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"/>
      <c r="V347" s="2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5.75" customHeight="1">
      <c r="A348" s="3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"/>
      <c r="V348" s="2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15.75" customHeight="1">
      <c r="A349" s="3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"/>
      <c r="V349" s="2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15.75" customHeight="1">
      <c r="A350" s="3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"/>
      <c r="V350" s="2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15.75" customHeight="1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</row>
    <row r="352" ht="15.75" customHeight="1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</row>
    <row r="353" ht="15.75" customHeight="1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  <row r="1020" ht="15.75" customHeight="1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</row>
    <row r="1021" ht="15.75" customHeight="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</row>
    <row r="1022" ht="15.75" customHeight="1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</row>
    <row r="1023" ht="15.75" customHeight="1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</row>
    <row r="1024" ht="15.75" customHeight="1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</row>
    <row r="1025" ht="15.75" customHeight="1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</row>
    <row r="1026" ht="15.75" customHeight="1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</row>
    <row r="1027" ht="15.75" customHeight="1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</row>
    <row r="1028" ht="15.75" customHeight="1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</row>
    <row r="1029" ht="15.75" customHeight="1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</row>
    <row r="1030" ht="15.75" customHeight="1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</row>
    <row r="1031" ht="15.75" customHeight="1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</row>
    <row r="1032" ht="15.75" customHeight="1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</row>
    <row r="1033" ht="15.75" customHeight="1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</row>
  </sheetData>
  <mergeCells count="131">
    <mergeCell ref="M112:N112"/>
    <mergeCell ref="M113:N113"/>
    <mergeCell ref="M109:N109"/>
    <mergeCell ref="O109:P109"/>
    <mergeCell ref="M110:N110"/>
    <mergeCell ref="O110:P110"/>
    <mergeCell ref="M111:N111"/>
    <mergeCell ref="O111:P111"/>
    <mergeCell ref="O112:P112"/>
    <mergeCell ref="O113:P113"/>
    <mergeCell ref="C104:D104"/>
    <mergeCell ref="E104:F104"/>
    <mergeCell ref="N104:O104"/>
    <mergeCell ref="B105:H105"/>
    <mergeCell ref="B106:C106"/>
    <mergeCell ref="D106:F106"/>
    <mergeCell ref="G106:H106"/>
    <mergeCell ref="D109:F109"/>
    <mergeCell ref="G109:H109"/>
    <mergeCell ref="M105:Q105"/>
    <mergeCell ref="M106:N106"/>
    <mergeCell ref="O106:P106"/>
    <mergeCell ref="M107:N107"/>
    <mergeCell ref="O107:P107"/>
    <mergeCell ref="M108:N108"/>
    <mergeCell ref="O108:P108"/>
    <mergeCell ref="B107:C107"/>
    <mergeCell ref="D107:F107"/>
    <mergeCell ref="G107:H107"/>
    <mergeCell ref="B108:C108"/>
    <mergeCell ref="D108:F108"/>
    <mergeCell ref="G108:H108"/>
    <mergeCell ref="B109:C109"/>
    <mergeCell ref="D112:F112"/>
    <mergeCell ref="G112:H112"/>
    <mergeCell ref="B110:C110"/>
    <mergeCell ref="D110:F110"/>
    <mergeCell ref="G110:H110"/>
    <mergeCell ref="B111:C111"/>
    <mergeCell ref="D111:F111"/>
    <mergeCell ref="G111:H111"/>
    <mergeCell ref="B112:C112"/>
    <mergeCell ref="D116:F116"/>
    <mergeCell ref="G116:H116"/>
    <mergeCell ref="D122:F122"/>
    <mergeCell ref="G122:H122"/>
    <mergeCell ref="B120:C120"/>
    <mergeCell ref="D120:F120"/>
    <mergeCell ref="G120:H120"/>
    <mergeCell ref="B121:C121"/>
    <mergeCell ref="D121:F121"/>
    <mergeCell ref="G121:H121"/>
    <mergeCell ref="B122:C122"/>
    <mergeCell ref="D125:F125"/>
    <mergeCell ref="G125:H125"/>
    <mergeCell ref="B123:C123"/>
    <mergeCell ref="D123:F123"/>
    <mergeCell ref="G123:H123"/>
    <mergeCell ref="B124:C124"/>
    <mergeCell ref="D124:F124"/>
    <mergeCell ref="G124:H124"/>
    <mergeCell ref="B125:C125"/>
    <mergeCell ref="B126:C126"/>
    <mergeCell ref="D126:F126"/>
    <mergeCell ref="G126:H126"/>
    <mergeCell ref="B127:C127"/>
    <mergeCell ref="D127:F127"/>
    <mergeCell ref="G127:H127"/>
    <mergeCell ref="G128:H128"/>
    <mergeCell ref="E132:F132"/>
    <mergeCell ref="G132:H132"/>
    <mergeCell ref="E133:F133"/>
    <mergeCell ref="G133:H133"/>
    <mergeCell ref="E134:F134"/>
    <mergeCell ref="G134:H134"/>
    <mergeCell ref="E128:F128"/>
    <mergeCell ref="E129:F129"/>
    <mergeCell ref="G129:H129"/>
    <mergeCell ref="E130:F130"/>
    <mergeCell ref="G130:H130"/>
    <mergeCell ref="E131:F131"/>
    <mergeCell ref="G131:H131"/>
    <mergeCell ref="O127:P127"/>
    <mergeCell ref="O128:P128"/>
    <mergeCell ref="O120:P120"/>
    <mergeCell ref="O121:P121"/>
    <mergeCell ref="O122:P122"/>
    <mergeCell ref="O123:P123"/>
    <mergeCell ref="O124:P124"/>
    <mergeCell ref="O125:P125"/>
    <mergeCell ref="O126:P126"/>
    <mergeCell ref="B113:C113"/>
    <mergeCell ref="D113:F113"/>
    <mergeCell ref="G113:H113"/>
    <mergeCell ref="D114:F114"/>
    <mergeCell ref="G114:H114"/>
    <mergeCell ref="M114:N114"/>
    <mergeCell ref="O114:P114"/>
    <mergeCell ref="B114:C114"/>
    <mergeCell ref="B115:C115"/>
    <mergeCell ref="D115:F115"/>
    <mergeCell ref="G115:H115"/>
    <mergeCell ref="M115:N115"/>
    <mergeCell ref="O115:P115"/>
    <mergeCell ref="B116:C116"/>
    <mergeCell ref="D119:F119"/>
    <mergeCell ref="G119:H119"/>
    <mergeCell ref="B117:C117"/>
    <mergeCell ref="D117:F117"/>
    <mergeCell ref="G117:H117"/>
    <mergeCell ref="B118:C118"/>
    <mergeCell ref="D118:F118"/>
    <mergeCell ref="G118:H118"/>
    <mergeCell ref="B119:C119"/>
    <mergeCell ref="M116:N116"/>
    <mergeCell ref="O116:P116"/>
    <mergeCell ref="M117:N117"/>
    <mergeCell ref="O117:P117"/>
    <mergeCell ref="M118:N118"/>
    <mergeCell ref="O118:P118"/>
    <mergeCell ref="O119:P119"/>
    <mergeCell ref="M126:N126"/>
    <mergeCell ref="M127:N127"/>
    <mergeCell ref="M128:N128"/>
    <mergeCell ref="M119:N119"/>
    <mergeCell ref="M120:N120"/>
    <mergeCell ref="M121:N121"/>
    <mergeCell ref="M122:N122"/>
    <mergeCell ref="M123:N123"/>
    <mergeCell ref="M124:N124"/>
    <mergeCell ref="M125:N12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45429.0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26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>
        <v>2.0</v>
      </c>
      <c r="D9" s="19">
        <f t="shared" si="1"/>
        <v>960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960</v>
      </c>
      <c r="L9" s="21">
        <f t="shared" si="5"/>
        <v>2</v>
      </c>
      <c r="M9" s="20">
        <v>360.0</v>
      </c>
      <c r="N9" s="19">
        <v>43.2</v>
      </c>
      <c r="O9" s="19">
        <v>36.0</v>
      </c>
      <c r="P9" s="19">
        <f t="shared" si="6"/>
        <v>240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/>
      <c r="D10" s="19">
        <f t="shared" si="1"/>
        <v>0</v>
      </c>
      <c r="E10" s="20">
        <v>1400.0</v>
      </c>
      <c r="F10" s="19"/>
      <c r="G10" s="19">
        <f t="shared" si="2"/>
        <v>0</v>
      </c>
      <c r="H10" s="20">
        <v>1375.0</v>
      </c>
      <c r="I10" s="117"/>
      <c r="J10" s="19">
        <f t="shared" si="3"/>
        <v>0</v>
      </c>
      <c r="K10" s="19">
        <f t="shared" si="4"/>
        <v>0</v>
      </c>
      <c r="L10" s="21">
        <f t="shared" si="5"/>
        <v>0</v>
      </c>
      <c r="M10" s="20">
        <v>1125.0</v>
      </c>
      <c r="N10" s="19">
        <v>135.0</v>
      </c>
      <c r="O10" s="19">
        <v>112.5</v>
      </c>
      <c r="P10" s="19">
        <f t="shared" si="6"/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>
        <v>1.0</v>
      </c>
      <c r="D12" s="19">
        <f t="shared" si="1"/>
        <v>1440</v>
      </c>
      <c r="E12" s="20">
        <v>1400.0</v>
      </c>
      <c r="F12" s="19"/>
      <c r="G12" s="19">
        <f t="shared" si="2"/>
        <v>0</v>
      </c>
      <c r="H12" s="20">
        <v>1375.0</v>
      </c>
      <c r="I12" s="117"/>
      <c r="J12" s="19">
        <f t="shared" si="3"/>
        <v>0</v>
      </c>
      <c r="K12" s="19">
        <f t="shared" si="4"/>
        <v>1440</v>
      </c>
      <c r="L12" s="21">
        <f t="shared" si="5"/>
        <v>1</v>
      </c>
      <c r="M12" s="20">
        <v>1125.0</v>
      </c>
      <c r="N12" s="19">
        <v>135.0</v>
      </c>
      <c r="O12" s="19">
        <v>112.5</v>
      </c>
      <c r="P12" s="19">
        <f t="shared" si="6"/>
        <v>315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6.0</v>
      </c>
      <c r="D13" s="19">
        <f t="shared" si="1"/>
        <v>2700</v>
      </c>
      <c r="E13" s="20">
        <v>440.0</v>
      </c>
      <c r="F13" s="19"/>
      <c r="G13" s="19">
        <f t="shared" si="2"/>
        <v>0</v>
      </c>
      <c r="H13" s="20">
        <v>425.0</v>
      </c>
      <c r="I13" s="19"/>
      <c r="J13" s="19">
        <f t="shared" si="3"/>
        <v>0</v>
      </c>
      <c r="K13" s="19">
        <f t="shared" si="4"/>
        <v>2700</v>
      </c>
      <c r="L13" s="21">
        <f t="shared" si="5"/>
        <v>6</v>
      </c>
      <c r="M13" s="20">
        <v>360.0</v>
      </c>
      <c r="N13" s="19">
        <v>43.2</v>
      </c>
      <c r="O13" s="19">
        <v>36.0</v>
      </c>
      <c r="P13" s="19">
        <f t="shared" si="6"/>
        <v>540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/>
      <c r="D14" s="19">
        <f t="shared" si="1"/>
        <v>0</v>
      </c>
      <c r="E14" s="20">
        <v>480.0</v>
      </c>
      <c r="F14" s="19"/>
      <c r="G14" s="19">
        <f t="shared" si="2"/>
        <v>0</v>
      </c>
      <c r="H14" s="20">
        <v>450.0</v>
      </c>
      <c r="I14" s="117"/>
      <c r="J14" s="19">
        <f t="shared" si="3"/>
        <v>0</v>
      </c>
      <c r="K14" s="19">
        <f t="shared" si="4"/>
        <v>0</v>
      </c>
      <c r="L14" s="21">
        <f t="shared" si="5"/>
        <v>0</v>
      </c>
      <c r="M14" s="20">
        <v>360.0</v>
      </c>
      <c r="N14" s="19">
        <v>43.2</v>
      </c>
      <c r="O14" s="19">
        <v>36.0</v>
      </c>
      <c r="P14" s="19">
        <f t="shared" si="6"/>
        <v>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>
        <v>3.0</v>
      </c>
      <c r="D15" s="19">
        <f t="shared" si="1"/>
        <v>780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780</v>
      </c>
      <c r="L15" s="21">
        <f t="shared" si="5"/>
        <v>3</v>
      </c>
      <c r="M15" s="20">
        <v>200.0</v>
      </c>
      <c r="N15" s="19">
        <v>24.0</v>
      </c>
      <c r="O15" s="19">
        <v>20.0</v>
      </c>
      <c r="P15" s="19">
        <f t="shared" si="6"/>
        <v>180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>
        <v>1.0</v>
      </c>
      <c r="D16" s="19">
        <f t="shared" si="1"/>
        <v>1650</v>
      </c>
      <c r="E16" s="20">
        <v>1600.0</v>
      </c>
      <c r="F16" s="19"/>
      <c r="G16" s="19">
        <f t="shared" si="2"/>
        <v>0</v>
      </c>
      <c r="H16" s="20">
        <v>1500.0</v>
      </c>
      <c r="I16" s="19"/>
      <c r="J16" s="19">
        <f t="shared" si="3"/>
        <v>0</v>
      </c>
      <c r="K16" s="19">
        <f t="shared" si="4"/>
        <v>1650</v>
      </c>
      <c r="L16" s="21">
        <f t="shared" si="5"/>
        <v>1</v>
      </c>
      <c r="M16" s="20">
        <v>1125.0</v>
      </c>
      <c r="N16" s="19">
        <v>135.0</v>
      </c>
      <c r="O16" s="19">
        <v>112.5</v>
      </c>
      <c r="P16" s="32">
        <f t="shared" si="6"/>
        <v>525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7530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0</v>
      </c>
      <c r="K17" s="118">
        <f t="shared" si="4"/>
        <v>7530</v>
      </c>
      <c r="L17" s="140">
        <f>SUM(L5:L16)</f>
        <v>13</v>
      </c>
      <c r="M17" s="35" t="s">
        <v>26</v>
      </c>
      <c r="N17" s="33"/>
      <c r="O17" s="33"/>
      <c r="P17" s="33">
        <f>SUM(P5:P16)</f>
        <v>1800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8"/>
      <c r="D19" s="32">
        <f t="shared" ref="D19:D27" si="7">B19*C19</f>
        <v>0</v>
      </c>
      <c r="E19" s="20">
        <v>350.0</v>
      </c>
      <c r="F19" s="43"/>
      <c r="G19" s="19">
        <f t="shared" ref="G19:G27" si="8">E19*F19</f>
        <v>0</v>
      </c>
      <c r="H19" s="20">
        <v>325.0</v>
      </c>
      <c r="I19" s="32"/>
      <c r="J19" s="32">
        <f t="shared" ref="J19:J27" si="9">H19*I19</f>
        <v>0</v>
      </c>
      <c r="K19" s="19">
        <f t="shared" ref="K19:K28" si="10">D19+G19+J19</f>
        <v>0</v>
      </c>
      <c r="L19" s="21">
        <f t="shared" ref="L19:L27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7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/>
      <c r="D20" s="19">
        <f t="shared" si="7"/>
        <v>0</v>
      </c>
      <c r="E20" s="20">
        <v>1700.0</v>
      </c>
      <c r="F20" s="26"/>
      <c r="G20" s="19">
        <f t="shared" si="8"/>
        <v>0</v>
      </c>
      <c r="H20" s="20">
        <v>1500.0</v>
      </c>
      <c r="I20" s="117"/>
      <c r="J20" s="19">
        <f t="shared" si="9"/>
        <v>0</v>
      </c>
      <c r="K20" s="19">
        <f t="shared" si="10"/>
        <v>0</v>
      </c>
      <c r="L20" s="21">
        <f t="shared" si="11"/>
        <v>0</v>
      </c>
      <c r="M20" s="20">
        <v>1200.0</v>
      </c>
      <c r="N20" s="19">
        <v>144.0</v>
      </c>
      <c r="O20" s="19">
        <v>120.0</v>
      </c>
      <c r="P20" s="19">
        <f t="shared" si="12"/>
        <v>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121" t="s">
        <v>111</v>
      </c>
      <c r="B21" s="68">
        <v>800.0</v>
      </c>
      <c r="C21" s="26"/>
      <c r="D21" s="19">
        <f t="shared" si="7"/>
        <v>0</v>
      </c>
      <c r="E21" s="122">
        <v>750.0</v>
      </c>
      <c r="F21" s="26"/>
      <c r="G21" s="19">
        <f t="shared" si="8"/>
        <v>0</v>
      </c>
      <c r="H21" s="122">
        <v>700.0</v>
      </c>
      <c r="I21" s="19"/>
      <c r="J21" s="19">
        <f t="shared" si="9"/>
        <v>0</v>
      </c>
      <c r="K21" s="19">
        <f t="shared" si="10"/>
        <v>0</v>
      </c>
      <c r="L21" s="21">
        <f t="shared" si="11"/>
        <v>0</v>
      </c>
      <c r="M21" s="20"/>
      <c r="N21" s="19"/>
      <c r="O21" s="19"/>
      <c r="P21" s="19">
        <f t="shared" si="12"/>
        <v>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30</v>
      </c>
      <c r="B22" s="17">
        <v>860.0</v>
      </c>
      <c r="C22" s="26">
        <v>2.0</v>
      </c>
      <c r="D22" s="19">
        <f t="shared" si="7"/>
        <v>1720</v>
      </c>
      <c r="E22" s="20">
        <v>800.0</v>
      </c>
      <c r="F22" s="26"/>
      <c r="G22" s="19">
        <f t="shared" si="8"/>
        <v>0</v>
      </c>
      <c r="H22" s="20">
        <v>750.0</v>
      </c>
      <c r="I22" s="19"/>
      <c r="J22" s="19">
        <f t="shared" si="9"/>
        <v>0</v>
      </c>
      <c r="K22" s="19">
        <f t="shared" si="10"/>
        <v>1720</v>
      </c>
      <c r="L22" s="21">
        <f t="shared" si="11"/>
        <v>2</v>
      </c>
      <c r="M22" s="20">
        <v>600.0</v>
      </c>
      <c r="N22" s="19">
        <v>72.0</v>
      </c>
      <c r="O22" s="19">
        <v>60.0</v>
      </c>
      <c r="P22" s="19">
        <f t="shared" si="12"/>
        <v>520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31</v>
      </c>
      <c r="B23" s="17">
        <v>2800.0</v>
      </c>
      <c r="C23" s="18"/>
      <c r="D23" s="19">
        <f t="shared" si="7"/>
        <v>0</v>
      </c>
      <c r="E23" s="20"/>
      <c r="F23" s="18"/>
      <c r="G23" s="19">
        <f t="shared" si="8"/>
        <v>0</v>
      </c>
      <c r="H23" s="20"/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>
        <v>96.0</v>
      </c>
      <c r="O23" s="19">
        <v>80.0</v>
      </c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32</v>
      </c>
      <c r="B24" s="17">
        <v>2000.0</v>
      </c>
      <c r="C24" s="18"/>
      <c r="D24" s="19">
        <f t="shared" si="7"/>
        <v>0</v>
      </c>
      <c r="E24" s="20">
        <v>1800.0</v>
      </c>
      <c r="F24" s="18"/>
      <c r="G24" s="19">
        <f t="shared" si="8"/>
        <v>0</v>
      </c>
      <c r="H24" s="20">
        <v>1500.0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1500.0</v>
      </c>
      <c r="C25" s="26">
        <v>1.0</v>
      </c>
      <c r="D25" s="19">
        <f t="shared" si="7"/>
        <v>1500</v>
      </c>
      <c r="E25" s="20">
        <v>1400.0</v>
      </c>
      <c r="F25" s="18"/>
      <c r="G25" s="19">
        <f t="shared" si="8"/>
        <v>0</v>
      </c>
      <c r="H25" s="20">
        <v>1300.0</v>
      </c>
      <c r="I25" s="19"/>
      <c r="J25" s="19">
        <f t="shared" si="9"/>
        <v>0</v>
      </c>
      <c r="K25" s="19">
        <f t="shared" si="10"/>
        <v>1500</v>
      </c>
      <c r="L25" s="21">
        <f t="shared" si="11"/>
        <v>1</v>
      </c>
      <c r="M25" s="20">
        <v>800.0</v>
      </c>
      <c r="N25" s="19"/>
      <c r="O25" s="19"/>
      <c r="P25" s="19">
        <f t="shared" si="12"/>
        <v>700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22" t="s">
        <v>33</v>
      </c>
      <c r="B26" s="17">
        <v>1000.0</v>
      </c>
      <c r="C26" s="18"/>
      <c r="D26" s="19">
        <f t="shared" si="7"/>
        <v>0</v>
      </c>
      <c r="E26" s="20">
        <v>980.0</v>
      </c>
      <c r="F26" s="18"/>
      <c r="G26" s="19">
        <f t="shared" si="8"/>
        <v>0</v>
      </c>
      <c r="H26" s="20">
        <v>950.0</v>
      </c>
      <c r="I26" s="19"/>
      <c r="J26" s="19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20.25" customHeight="1">
      <c r="A27" s="44" t="s">
        <v>34</v>
      </c>
      <c r="B27" s="17">
        <v>1500.0</v>
      </c>
      <c r="C27" s="18"/>
      <c r="D27" s="19">
        <f t="shared" si="7"/>
        <v>0</v>
      </c>
      <c r="E27" s="20"/>
      <c r="F27" s="18"/>
      <c r="G27" s="19">
        <f t="shared" si="8"/>
        <v>0</v>
      </c>
      <c r="H27" s="20"/>
      <c r="I27" s="32"/>
      <c r="J27" s="32">
        <f t="shared" si="9"/>
        <v>0</v>
      </c>
      <c r="K27" s="19">
        <f t="shared" si="10"/>
        <v>0</v>
      </c>
      <c r="L27" s="21">
        <f t="shared" si="11"/>
        <v>0</v>
      </c>
      <c r="M27" s="20">
        <v>800.0</v>
      </c>
      <c r="N27" s="19"/>
      <c r="O27" s="19"/>
      <c r="P27" s="19">
        <f t="shared" si="12"/>
        <v>0</v>
      </c>
      <c r="Q27" s="3"/>
      <c r="R27" s="3"/>
      <c r="S27" s="3"/>
      <c r="T27" s="3"/>
      <c r="U27" s="2"/>
      <c r="V27" s="2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8.75" customHeight="1">
      <c r="A28" s="3"/>
      <c r="B28" s="33"/>
      <c r="C28" s="33" t="s">
        <v>26</v>
      </c>
      <c r="D28" s="33">
        <f>SUM(D19:D27)</f>
        <v>3220</v>
      </c>
      <c r="E28" s="33"/>
      <c r="F28" s="33" t="s">
        <v>26</v>
      </c>
      <c r="G28" s="34">
        <f>SUM(G19:G27)</f>
        <v>0</v>
      </c>
      <c r="H28" s="35"/>
      <c r="I28" s="35" t="s">
        <v>26</v>
      </c>
      <c r="J28" s="33">
        <f>SUM(J19:J27)</f>
        <v>0</v>
      </c>
      <c r="K28" s="118">
        <f t="shared" si="10"/>
        <v>3220</v>
      </c>
      <c r="L28" s="119"/>
      <c r="M28" s="35" t="s">
        <v>26</v>
      </c>
      <c r="N28" s="33"/>
      <c r="O28" s="33"/>
      <c r="P28" s="33">
        <f>SUM(P19:P27)</f>
        <v>1220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7.0" customHeight="1">
      <c r="A29" s="45" t="s">
        <v>35</v>
      </c>
      <c r="B29" s="8" t="s">
        <v>2</v>
      </c>
      <c r="C29" s="9" t="s">
        <v>3</v>
      </c>
      <c r="D29" s="10" t="s">
        <v>4</v>
      </c>
      <c r="E29" s="8" t="s">
        <v>5</v>
      </c>
      <c r="F29" s="9" t="s">
        <v>3</v>
      </c>
      <c r="G29" s="9" t="s">
        <v>4</v>
      </c>
      <c r="H29" s="46" t="s">
        <v>6</v>
      </c>
      <c r="I29" s="11" t="s">
        <v>3</v>
      </c>
      <c r="J29" s="11" t="s">
        <v>7</v>
      </c>
      <c r="K29" s="116" t="s">
        <v>96</v>
      </c>
      <c r="L29" s="12" t="s">
        <v>8</v>
      </c>
      <c r="M29" s="8" t="s">
        <v>9</v>
      </c>
      <c r="N29" s="10" t="s">
        <v>10</v>
      </c>
      <c r="O29" s="10" t="s">
        <v>11</v>
      </c>
      <c r="P29" s="9" t="s">
        <v>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6" t="s">
        <v>36</v>
      </c>
      <c r="B30" s="17">
        <v>1450.0</v>
      </c>
      <c r="C30" s="26">
        <v>2.0</v>
      </c>
      <c r="D30" s="19">
        <f t="shared" ref="D30:D37" si="13">B30*C30</f>
        <v>2900</v>
      </c>
      <c r="E30" s="20">
        <v>1400.0</v>
      </c>
      <c r="F30" s="26"/>
      <c r="G30" s="19">
        <f t="shared" ref="G30:G37" si="14">E30*F30</f>
        <v>0</v>
      </c>
      <c r="H30" s="20">
        <v>1300.0</v>
      </c>
      <c r="I30" s="117"/>
      <c r="J30" s="19">
        <f t="shared" ref="J30:J37" si="15">H30*I30</f>
        <v>0</v>
      </c>
      <c r="K30" s="19">
        <f t="shared" ref="K30:K38" si="16">D30+G30+J30</f>
        <v>2900</v>
      </c>
      <c r="L30" s="21">
        <f t="shared" ref="L30:L37" si="17">C30+F30+I30</f>
        <v>2</v>
      </c>
      <c r="M30" s="20">
        <v>1000.0</v>
      </c>
      <c r="N30" s="19">
        <v>120.0</v>
      </c>
      <c r="O30" s="19">
        <v>100.0</v>
      </c>
      <c r="P30" s="19">
        <f t="shared" ref="P30:P37" si="18">((B30-M30)*C30)+((E30-M30)*F30)+((H30-M30)*I30)</f>
        <v>900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97</v>
      </c>
      <c r="B31" s="68">
        <v>150.0</v>
      </c>
      <c r="C31" s="26">
        <v>6.0</v>
      </c>
      <c r="D31" s="19">
        <f t="shared" si="13"/>
        <v>900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900</v>
      </c>
      <c r="L31" s="21">
        <f t="shared" si="17"/>
        <v>6</v>
      </c>
      <c r="M31" s="122">
        <v>110.0</v>
      </c>
      <c r="N31" s="117">
        <v>12.0</v>
      </c>
      <c r="O31" s="117">
        <v>10.0</v>
      </c>
      <c r="P31" s="19">
        <f t="shared" si="18"/>
        <v>240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121" t="s">
        <v>108</v>
      </c>
      <c r="B32" s="68">
        <v>150.0</v>
      </c>
      <c r="C32" s="26">
        <v>2.0</v>
      </c>
      <c r="D32" s="19">
        <f t="shared" si="13"/>
        <v>300</v>
      </c>
      <c r="E32" s="122">
        <v>140.0</v>
      </c>
      <c r="F32" s="18"/>
      <c r="G32" s="19">
        <f t="shared" si="14"/>
        <v>0</v>
      </c>
      <c r="H32" s="122">
        <v>135.0</v>
      </c>
      <c r="I32" s="19"/>
      <c r="J32" s="19">
        <f t="shared" si="15"/>
        <v>0</v>
      </c>
      <c r="K32" s="19">
        <f t="shared" si="16"/>
        <v>300</v>
      </c>
      <c r="L32" s="21">
        <f t="shared" si="17"/>
        <v>2</v>
      </c>
      <c r="M32" s="122">
        <v>100.0</v>
      </c>
      <c r="N32" s="117">
        <v>12.0</v>
      </c>
      <c r="O32" s="117">
        <v>10.0</v>
      </c>
      <c r="P32" s="19">
        <f t="shared" si="18"/>
        <v>100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22" t="s">
        <v>37</v>
      </c>
      <c r="B33" s="17">
        <v>375.0</v>
      </c>
      <c r="C33" s="26"/>
      <c r="D33" s="19">
        <f t="shared" si="13"/>
        <v>0</v>
      </c>
      <c r="E33" s="20">
        <v>360.0</v>
      </c>
      <c r="F33" s="18"/>
      <c r="G33" s="19">
        <f t="shared" si="14"/>
        <v>0</v>
      </c>
      <c r="H33" s="20">
        <v>340.0</v>
      </c>
      <c r="I33" s="19"/>
      <c r="J33" s="19">
        <f t="shared" si="15"/>
        <v>0</v>
      </c>
      <c r="K33" s="19">
        <f t="shared" si="16"/>
        <v>0</v>
      </c>
      <c r="L33" s="21">
        <f t="shared" si="17"/>
        <v>0</v>
      </c>
      <c r="M33" s="20">
        <v>280.0</v>
      </c>
      <c r="N33" s="19">
        <v>33.6</v>
      </c>
      <c r="O33" s="19">
        <v>28.0</v>
      </c>
      <c r="P33" s="19">
        <f t="shared" si="18"/>
        <v>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47" t="s">
        <v>38</v>
      </c>
      <c r="B34" s="42">
        <v>430.0</v>
      </c>
      <c r="C34" s="48">
        <v>3.0</v>
      </c>
      <c r="D34" s="32">
        <f t="shared" si="13"/>
        <v>1290</v>
      </c>
      <c r="E34" s="20">
        <v>400.0</v>
      </c>
      <c r="F34" s="48"/>
      <c r="G34" s="32">
        <f t="shared" si="14"/>
        <v>0</v>
      </c>
      <c r="H34" s="20">
        <v>350.0</v>
      </c>
      <c r="I34" s="82"/>
      <c r="J34" s="32">
        <f t="shared" si="15"/>
        <v>0</v>
      </c>
      <c r="K34" s="19">
        <f t="shared" si="16"/>
        <v>1290</v>
      </c>
      <c r="L34" s="21">
        <f t="shared" si="17"/>
        <v>3</v>
      </c>
      <c r="M34" s="20">
        <v>260.0</v>
      </c>
      <c r="N34" s="19">
        <v>31.2</v>
      </c>
      <c r="O34" s="19">
        <v>26.0</v>
      </c>
      <c r="P34" s="19">
        <f t="shared" si="18"/>
        <v>510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20.25" customHeight="1">
      <c r="A35" s="49" t="s">
        <v>39</v>
      </c>
      <c r="B35" s="17">
        <v>450.0</v>
      </c>
      <c r="C35" s="26">
        <v>1.0</v>
      </c>
      <c r="D35" s="19">
        <f t="shared" si="13"/>
        <v>450</v>
      </c>
      <c r="E35" s="20">
        <v>430.0</v>
      </c>
      <c r="F35" s="26"/>
      <c r="G35" s="19">
        <f t="shared" si="14"/>
        <v>0</v>
      </c>
      <c r="H35" s="20">
        <v>400.0</v>
      </c>
      <c r="I35" s="117"/>
      <c r="J35" s="19">
        <f t="shared" si="15"/>
        <v>0</v>
      </c>
      <c r="K35" s="19">
        <f t="shared" si="16"/>
        <v>450</v>
      </c>
      <c r="L35" s="21">
        <f t="shared" si="17"/>
        <v>1</v>
      </c>
      <c r="M35" s="20">
        <v>330.0</v>
      </c>
      <c r="N35" s="19">
        <v>39.6</v>
      </c>
      <c r="O35" s="19">
        <v>33.0</v>
      </c>
      <c r="P35" s="19">
        <f t="shared" si="18"/>
        <v>120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9.5" customHeight="1">
      <c r="A36" s="50" t="s">
        <v>40</v>
      </c>
      <c r="B36" s="17">
        <v>450.0</v>
      </c>
      <c r="C36" s="26">
        <v>5.0</v>
      </c>
      <c r="D36" s="19">
        <f t="shared" si="13"/>
        <v>2250</v>
      </c>
      <c r="E36" s="20">
        <v>400.0</v>
      </c>
      <c r="F36" s="26"/>
      <c r="G36" s="19">
        <f t="shared" si="14"/>
        <v>0</v>
      </c>
      <c r="H36" s="20">
        <v>375.0</v>
      </c>
      <c r="I36" s="117"/>
      <c r="J36" s="19">
        <f t="shared" si="15"/>
        <v>0</v>
      </c>
      <c r="K36" s="19">
        <f t="shared" si="16"/>
        <v>2250</v>
      </c>
      <c r="L36" s="21">
        <f t="shared" si="17"/>
        <v>5</v>
      </c>
      <c r="M36" s="20">
        <v>280.0</v>
      </c>
      <c r="N36" s="19">
        <v>33.6</v>
      </c>
      <c r="O36" s="19">
        <v>28.0</v>
      </c>
      <c r="P36" s="32">
        <f t="shared" si="18"/>
        <v>850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9.5" customHeight="1">
      <c r="A37" s="31" t="s">
        <v>41</v>
      </c>
      <c r="B37" s="17">
        <v>220.0</v>
      </c>
      <c r="C37" s="18"/>
      <c r="D37" s="19">
        <f t="shared" si="13"/>
        <v>0</v>
      </c>
      <c r="E37" s="51"/>
      <c r="F37" s="18"/>
      <c r="G37" s="19">
        <f t="shared" si="14"/>
        <v>0</v>
      </c>
      <c r="H37" s="20"/>
      <c r="I37" s="19"/>
      <c r="J37" s="19">
        <f t="shared" si="15"/>
        <v>0</v>
      </c>
      <c r="K37" s="19">
        <f t="shared" si="16"/>
        <v>0</v>
      </c>
      <c r="L37" s="21">
        <f t="shared" si="17"/>
        <v>0</v>
      </c>
      <c r="M37" s="20">
        <v>120.0</v>
      </c>
      <c r="N37" s="19"/>
      <c r="O37" s="19"/>
      <c r="P37" s="32">
        <f t="shared" si="18"/>
        <v>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15.75" customHeight="1">
      <c r="A38" s="3"/>
      <c r="B38" s="33"/>
      <c r="C38" s="33" t="s">
        <v>26</v>
      </c>
      <c r="D38" s="33">
        <f>SUM(D30:D37)</f>
        <v>8090</v>
      </c>
      <c r="E38" s="33"/>
      <c r="F38" s="33" t="s">
        <v>26</v>
      </c>
      <c r="G38" s="34">
        <f>SUM(G30:G37)</f>
        <v>0</v>
      </c>
      <c r="H38" s="35"/>
      <c r="I38" s="35" t="s">
        <v>26</v>
      </c>
      <c r="J38" s="33">
        <f>SUM(J30:J37)</f>
        <v>0</v>
      </c>
      <c r="K38" s="118">
        <f t="shared" si="16"/>
        <v>8090</v>
      </c>
      <c r="L38" s="119"/>
      <c r="M38" s="35" t="s">
        <v>26</v>
      </c>
      <c r="N38" s="33"/>
      <c r="O38" s="33"/>
      <c r="P38" s="33">
        <f>SUM(P27:P34)</f>
        <v>2970</v>
      </c>
      <c r="Q38" s="3"/>
      <c r="R38" s="3"/>
      <c r="S38" s="3"/>
      <c r="T38" s="3"/>
      <c r="U38" s="2"/>
      <c r="V38" s="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27.0" customHeight="1">
      <c r="A39" s="139" t="s">
        <v>112</v>
      </c>
      <c r="B39" s="8" t="s">
        <v>2</v>
      </c>
      <c r="C39" s="9" t="s">
        <v>3</v>
      </c>
      <c r="D39" s="10" t="s">
        <v>4</v>
      </c>
      <c r="E39" s="8" t="s">
        <v>5</v>
      </c>
      <c r="F39" s="9" t="s">
        <v>3</v>
      </c>
      <c r="G39" s="9" t="s">
        <v>4</v>
      </c>
      <c r="H39" s="46" t="s">
        <v>6</v>
      </c>
      <c r="I39" s="11" t="s">
        <v>3</v>
      </c>
      <c r="J39" s="11" t="s">
        <v>7</v>
      </c>
      <c r="K39" s="116" t="s">
        <v>96</v>
      </c>
      <c r="L39" s="12" t="s">
        <v>8</v>
      </c>
      <c r="M39" s="8" t="s">
        <v>9</v>
      </c>
      <c r="N39" s="10" t="s">
        <v>10</v>
      </c>
      <c r="O39" s="10" t="s">
        <v>11</v>
      </c>
      <c r="P39" s="9" t="s">
        <v>12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19.5" customHeight="1">
      <c r="A40" s="50" t="s">
        <v>113</v>
      </c>
      <c r="B40" s="68">
        <v>400.0</v>
      </c>
      <c r="C40" s="26"/>
      <c r="D40" s="19">
        <f>B40*C40</f>
        <v>0</v>
      </c>
      <c r="E40" s="51"/>
      <c r="F40" s="18"/>
      <c r="G40" s="19">
        <f>E40*F40</f>
        <v>0</v>
      </c>
      <c r="H40" s="20"/>
      <c r="I40" s="19"/>
      <c r="J40" s="19">
        <f>H40*I40</f>
        <v>0</v>
      </c>
      <c r="K40" s="19">
        <f t="shared" ref="K40:K41" si="19">D40+G40+J40</f>
        <v>0</v>
      </c>
      <c r="L40" s="21">
        <f>C40+F40+I40</f>
        <v>0</v>
      </c>
      <c r="M40" s="122">
        <v>350.0</v>
      </c>
      <c r="N40" s="19"/>
      <c r="O40" s="19"/>
      <c r="P40" s="32">
        <f>((B40-M40)*C40)+((E40-M40)*F40)+((H40-M40)*I40)</f>
        <v>0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15.75" customHeight="1">
      <c r="A41" s="3"/>
      <c r="B41" s="33"/>
      <c r="C41" s="33" t="s">
        <v>26</v>
      </c>
      <c r="D41" s="33">
        <f>D40</f>
        <v>0</v>
      </c>
      <c r="E41" s="33"/>
      <c r="F41" s="33" t="s">
        <v>26</v>
      </c>
      <c r="G41" s="34">
        <f>G40</f>
        <v>0</v>
      </c>
      <c r="H41" s="35"/>
      <c r="I41" s="35" t="s">
        <v>26</v>
      </c>
      <c r="J41" s="33">
        <f>J40</f>
        <v>0</v>
      </c>
      <c r="K41" s="118">
        <f t="shared" si="19"/>
        <v>0</v>
      </c>
      <c r="L41" s="119"/>
      <c r="M41" s="35" t="s">
        <v>26</v>
      </c>
      <c r="N41" s="33"/>
      <c r="O41" s="33"/>
      <c r="P41" s="33">
        <f>SUM(P30:P37)</f>
        <v>2720</v>
      </c>
      <c r="Q41" s="3"/>
      <c r="R41" s="3"/>
      <c r="S41" s="3"/>
      <c r="T41" s="3"/>
      <c r="U41" s="2"/>
      <c r="V41" s="2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25.5" customHeight="1">
      <c r="A42" s="36" t="s">
        <v>42</v>
      </c>
      <c r="B42" s="8" t="s">
        <v>2</v>
      </c>
      <c r="C42" s="37" t="s">
        <v>3</v>
      </c>
      <c r="D42" s="38" t="s">
        <v>4</v>
      </c>
      <c r="E42" s="39" t="s">
        <v>5</v>
      </c>
      <c r="F42" s="37" t="s">
        <v>3</v>
      </c>
      <c r="G42" s="37" t="s">
        <v>4</v>
      </c>
      <c r="H42" s="40" t="s">
        <v>6</v>
      </c>
      <c r="I42" s="41" t="s">
        <v>3</v>
      </c>
      <c r="J42" s="41" t="s">
        <v>7</v>
      </c>
      <c r="K42" s="116" t="s">
        <v>96</v>
      </c>
      <c r="L42" s="12" t="s">
        <v>8</v>
      </c>
      <c r="M42" s="8" t="s">
        <v>9</v>
      </c>
      <c r="N42" s="10" t="s">
        <v>10</v>
      </c>
      <c r="O42" s="10" t="s">
        <v>11</v>
      </c>
      <c r="P42" s="41" t="s">
        <v>12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0.25" customHeight="1">
      <c r="A43" s="22" t="s">
        <v>43</v>
      </c>
      <c r="B43" s="17">
        <v>250.0</v>
      </c>
      <c r="C43" s="18"/>
      <c r="D43" s="18">
        <f t="shared" ref="D43:D63" si="20">B43*C43</f>
        <v>0</v>
      </c>
      <c r="E43" s="20"/>
      <c r="F43" s="18"/>
      <c r="G43" s="18">
        <f t="shared" ref="G43:G63" si="21">E43*F43</f>
        <v>0</v>
      </c>
      <c r="H43" s="20"/>
      <c r="I43" s="19"/>
      <c r="J43" s="21">
        <f t="shared" ref="J43:J63" si="22">H43*I43</f>
        <v>0</v>
      </c>
      <c r="K43" s="19">
        <f t="shared" ref="K43:K64" si="23">D43+G43+J43</f>
        <v>0</v>
      </c>
      <c r="L43" s="21">
        <f t="shared" ref="L43:L63" si="24">C43+F43+I43</f>
        <v>0</v>
      </c>
      <c r="M43" s="20"/>
      <c r="N43" s="19"/>
      <c r="O43" s="19"/>
      <c r="P43" s="21">
        <f t="shared" ref="P43:P61" si="25">((B43-M43)*C43)+((E43-M43)*F43)+((H43-M43)*I43)</f>
        <v>0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44" t="s">
        <v>44</v>
      </c>
      <c r="B44" s="17">
        <v>250.0</v>
      </c>
      <c r="C44" s="18"/>
      <c r="D44" s="18">
        <f t="shared" si="20"/>
        <v>0</v>
      </c>
      <c r="E44" s="122">
        <v>150.0</v>
      </c>
      <c r="F44" s="26"/>
      <c r="G44" s="18">
        <f t="shared" si="21"/>
        <v>0</v>
      </c>
      <c r="H44" s="20"/>
      <c r="I44" s="32"/>
      <c r="J44" s="52">
        <f t="shared" si="22"/>
        <v>0</v>
      </c>
      <c r="K44" s="19">
        <f t="shared" si="23"/>
        <v>0</v>
      </c>
      <c r="L44" s="21">
        <f t="shared" si="24"/>
        <v>0</v>
      </c>
      <c r="M44" s="20"/>
      <c r="N44" s="19"/>
      <c r="O44" s="19"/>
      <c r="P44" s="52">
        <f t="shared" si="25"/>
        <v>0</v>
      </c>
      <c r="Q44" s="3"/>
      <c r="R44" s="3"/>
      <c r="S44" s="3"/>
      <c r="T44" s="3"/>
      <c r="U44" s="2"/>
      <c r="V44" s="2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20.25" customHeight="1">
      <c r="A45" s="53" t="s">
        <v>45</v>
      </c>
      <c r="B45" s="17">
        <v>50.0</v>
      </c>
      <c r="C45" s="26"/>
      <c r="D45" s="18">
        <f t="shared" si="20"/>
        <v>0</v>
      </c>
      <c r="E45" s="20">
        <v>35.0</v>
      </c>
      <c r="F45" s="18"/>
      <c r="G45" s="18">
        <f t="shared" si="21"/>
        <v>0</v>
      </c>
      <c r="H45" s="20"/>
      <c r="I45" s="19"/>
      <c r="J45" s="21">
        <f t="shared" si="22"/>
        <v>0</v>
      </c>
      <c r="K45" s="19">
        <f t="shared" si="23"/>
        <v>0</v>
      </c>
      <c r="L45" s="21">
        <f t="shared" si="24"/>
        <v>0</v>
      </c>
      <c r="M45" s="20"/>
      <c r="N45" s="19"/>
      <c r="O45" s="19"/>
      <c r="P45" s="21">
        <f t="shared" si="25"/>
        <v>0</v>
      </c>
      <c r="Q45" s="3"/>
      <c r="R45" s="3"/>
      <c r="S45" s="3"/>
      <c r="T45" s="3"/>
      <c r="U45" s="2"/>
      <c r="V45" s="2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20.25" customHeight="1">
      <c r="A46" s="22" t="s">
        <v>46</v>
      </c>
      <c r="B46" s="17">
        <v>150.0</v>
      </c>
      <c r="C46" s="26">
        <v>11.0</v>
      </c>
      <c r="D46" s="19">
        <f t="shared" si="20"/>
        <v>1650</v>
      </c>
      <c r="E46" s="20">
        <v>120.0</v>
      </c>
      <c r="F46" s="18"/>
      <c r="G46" s="18">
        <f t="shared" si="21"/>
        <v>0</v>
      </c>
      <c r="H46" s="20">
        <v>75.0</v>
      </c>
      <c r="I46" s="19"/>
      <c r="J46" s="21">
        <f t="shared" si="22"/>
        <v>0</v>
      </c>
      <c r="K46" s="19">
        <f t="shared" si="23"/>
        <v>1650</v>
      </c>
      <c r="L46" s="21">
        <f t="shared" si="24"/>
        <v>11</v>
      </c>
      <c r="M46" s="20"/>
      <c r="N46" s="19"/>
      <c r="O46" s="19"/>
      <c r="P46" s="19">
        <f t="shared" si="25"/>
        <v>1650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47</v>
      </c>
      <c r="B47" s="17">
        <v>800.0</v>
      </c>
      <c r="C47" s="18"/>
      <c r="D47" s="18">
        <f t="shared" si="20"/>
        <v>0</v>
      </c>
      <c r="E47" s="20">
        <v>750.0</v>
      </c>
      <c r="F47" s="18"/>
      <c r="G47" s="18">
        <f t="shared" si="21"/>
        <v>0</v>
      </c>
      <c r="H47" s="20">
        <v>700.0</v>
      </c>
      <c r="I47" s="19"/>
      <c r="J47" s="21">
        <f t="shared" si="22"/>
        <v>0</v>
      </c>
      <c r="K47" s="19">
        <f t="shared" si="23"/>
        <v>0</v>
      </c>
      <c r="L47" s="21">
        <f t="shared" si="24"/>
        <v>0</v>
      </c>
      <c r="M47" s="20"/>
      <c r="N47" s="19"/>
      <c r="O47" s="19"/>
      <c r="P47" s="19">
        <f t="shared" si="25"/>
        <v>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54" t="s">
        <v>48</v>
      </c>
      <c r="B48" s="25">
        <v>190.0</v>
      </c>
      <c r="C48" s="55">
        <v>5.0</v>
      </c>
      <c r="D48" s="56">
        <f t="shared" si="20"/>
        <v>950</v>
      </c>
      <c r="E48" s="20">
        <v>175.0</v>
      </c>
      <c r="F48" s="57"/>
      <c r="G48" s="56">
        <f t="shared" si="21"/>
        <v>0</v>
      </c>
      <c r="H48" s="20">
        <v>150.0</v>
      </c>
      <c r="I48" s="28"/>
      <c r="J48" s="58">
        <f t="shared" si="22"/>
        <v>0</v>
      </c>
      <c r="K48" s="19">
        <f t="shared" si="23"/>
        <v>950</v>
      </c>
      <c r="L48" s="21">
        <f t="shared" si="24"/>
        <v>5</v>
      </c>
      <c r="M48" s="20">
        <v>117.0</v>
      </c>
      <c r="N48" s="27">
        <v>14.04</v>
      </c>
      <c r="O48" s="27">
        <v>11.7</v>
      </c>
      <c r="P48" s="19">
        <f t="shared" si="25"/>
        <v>365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20.25" customHeight="1">
      <c r="A49" s="59" t="s">
        <v>48</v>
      </c>
      <c r="B49" s="60">
        <v>180.0</v>
      </c>
      <c r="C49" s="137">
        <v>2.0</v>
      </c>
      <c r="D49" s="61">
        <f t="shared" si="20"/>
        <v>360</v>
      </c>
      <c r="E49" s="20">
        <v>165.0</v>
      </c>
      <c r="F49" s="62"/>
      <c r="G49" s="61">
        <f t="shared" si="21"/>
        <v>0</v>
      </c>
      <c r="H49" s="20">
        <v>140.0</v>
      </c>
      <c r="I49" s="27"/>
      <c r="J49" s="63">
        <f t="shared" si="22"/>
        <v>0</v>
      </c>
      <c r="K49" s="19">
        <f t="shared" si="23"/>
        <v>360</v>
      </c>
      <c r="L49" s="21">
        <f t="shared" si="24"/>
        <v>2</v>
      </c>
      <c r="M49" s="20">
        <v>110.0</v>
      </c>
      <c r="N49" s="27">
        <v>13.2</v>
      </c>
      <c r="O49" s="27">
        <v>11.0</v>
      </c>
      <c r="P49" s="32">
        <f t="shared" si="25"/>
        <v>140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20.25" customHeight="1">
      <c r="A50" s="64" t="s">
        <v>49</v>
      </c>
      <c r="B50" s="17">
        <v>75.0</v>
      </c>
      <c r="C50" s="18"/>
      <c r="D50" s="18">
        <f t="shared" si="20"/>
        <v>0</v>
      </c>
      <c r="E50" s="20"/>
      <c r="F50" s="18"/>
      <c r="G50" s="18">
        <f t="shared" si="21"/>
        <v>0</v>
      </c>
      <c r="H50" s="20"/>
      <c r="I50" s="19"/>
      <c r="J50" s="21">
        <f t="shared" si="22"/>
        <v>0</v>
      </c>
      <c r="K50" s="19">
        <f t="shared" si="23"/>
        <v>0</v>
      </c>
      <c r="L50" s="21">
        <f t="shared" si="24"/>
        <v>0</v>
      </c>
      <c r="M50" s="20"/>
      <c r="N50" s="19"/>
      <c r="O50" s="19"/>
      <c r="P50" s="32">
        <f t="shared" si="25"/>
        <v>0</v>
      </c>
      <c r="Q50" s="3"/>
      <c r="R50" s="3"/>
      <c r="S50" s="3"/>
      <c r="T50" s="3"/>
      <c r="U50" s="2"/>
      <c r="V50" s="2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20.25" customHeight="1">
      <c r="A51" s="22" t="s">
        <v>49</v>
      </c>
      <c r="B51" s="17">
        <v>100.0</v>
      </c>
      <c r="C51" s="26"/>
      <c r="D51" s="18">
        <f t="shared" si="20"/>
        <v>0</v>
      </c>
      <c r="E51" s="20">
        <v>80.0</v>
      </c>
      <c r="F51" s="26"/>
      <c r="G51" s="18">
        <f t="shared" si="21"/>
        <v>0</v>
      </c>
      <c r="H51" s="20">
        <v>70.0</v>
      </c>
      <c r="I51" s="19"/>
      <c r="J51" s="21">
        <f t="shared" si="22"/>
        <v>0</v>
      </c>
      <c r="K51" s="19">
        <f t="shared" si="23"/>
        <v>0</v>
      </c>
      <c r="L51" s="21">
        <f t="shared" si="24"/>
        <v>0</v>
      </c>
      <c r="M51" s="20"/>
      <c r="N51" s="19"/>
      <c r="O51" s="19"/>
      <c r="P51" s="21">
        <f t="shared" si="25"/>
        <v>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50</v>
      </c>
      <c r="B52" s="17">
        <v>600.0</v>
      </c>
      <c r="C52" s="26"/>
      <c r="D52" s="18">
        <f t="shared" si="20"/>
        <v>0</v>
      </c>
      <c r="E52" s="20">
        <v>500.0</v>
      </c>
      <c r="F52" s="18"/>
      <c r="G52" s="18">
        <f t="shared" si="21"/>
        <v>0</v>
      </c>
      <c r="H52" s="20">
        <v>400.0</v>
      </c>
      <c r="I52" s="19"/>
      <c r="J52" s="21">
        <f t="shared" si="22"/>
        <v>0</v>
      </c>
      <c r="K52" s="19">
        <f t="shared" si="23"/>
        <v>0</v>
      </c>
      <c r="L52" s="21">
        <f t="shared" si="24"/>
        <v>0</v>
      </c>
      <c r="M52" s="20"/>
      <c r="N52" s="19"/>
      <c r="O52" s="19"/>
      <c r="P52" s="21">
        <f t="shared" si="25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51</v>
      </c>
      <c r="B53" s="17">
        <v>150.0</v>
      </c>
      <c r="C53" s="26">
        <v>1.0</v>
      </c>
      <c r="D53" s="18">
        <f t="shared" si="20"/>
        <v>150</v>
      </c>
      <c r="E53" s="20">
        <v>125.0</v>
      </c>
      <c r="F53" s="18"/>
      <c r="G53" s="18">
        <f t="shared" si="21"/>
        <v>0</v>
      </c>
      <c r="H53" s="20">
        <v>100.0</v>
      </c>
      <c r="I53" s="19"/>
      <c r="J53" s="21">
        <f t="shared" si="22"/>
        <v>0</v>
      </c>
      <c r="K53" s="19">
        <f t="shared" si="23"/>
        <v>150</v>
      </c>
      <c r="L53" s="21">
        <f t="shared" si="24"/>
        <v>1</v>
      </c>
      <c r="M53" s="20"/>
      <c r="N53" s="19"/>
      <c r="O53" s="19"/>
      <c r="P53" s="21">
        <f t="shared" si="25"/>
        <v>150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65" t="s">
        <v>52</v>
      </c>
      <c r="B54" s="17">
        <v>200.0</v>
      </c>
      <c r="C54" s="26">
        <v>1.0</v>
      </c>
      <c r="D54" s="18">
        <f t="shared" si="20"/>
        <v>200</v>
      </c>
      <c r="E54" s="20">
        <v>175.0</v>
      </c>
      <c r="F54" s="18"/>
      <c r="G54" s="18">
        <f t="shared" si="21"/>
        <v>0</v>
      </c>
      <c r="H54" s="20">
        <v>150.0</v>
      </c>
      <c r="I54" s="32"/>
      <c r="J54" s="52">
        <f t="shared" si="22"/>
        <v>0</v>
      </c>
      <c r="K54" s="19">
        <f t="shared" si="23"/>
        <v>200</v>
      </c>
      <c r="L54" s="21">
        <f t="shared" si="24"/>
        <v>1</v>
      </c>
      <c r="M54" s="20"/>
      <c r="N54" s="19"/>
      <c r="O54" s="19"/>
      <c r="P54" s="52">
        <f t="shared" si="25"/>
        <v>200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22" t="s">
        <v>53</v>
      </c>
      <c r="B55" s="17">
        <v>250.0</v>
      </c>
      <c r="C55" s="26">
        <v>8.0</v>
      </c>
      <c r="D55" s="18">
        <f t="shared" si="20"/>
        <v>2000</v>
      </c>
      <c r="E55" s="20">
        <v>230.0</v>
      </c>
      <c r="F55" s="18"/>
      <c r="G55" s="18">
        <f t="shared" si="21"/>
        <v>0</v>
      </c>
      <c r="H55" s="20">
        <v>200.0</v>
      </c>
      <c r="I55" s="117"/>
      <c r="J55" s="21">
        <f t="shared" si="22"/>
        <v>0</v>
      </c>
      <c r="K55" s="19">
        <f t="shared" si="23"/>
        <v>2000</v>
      </c>
      <c r="L55" s="21">
        <f t="shared" si="24"/>
        <v>8</v>
      </c>
      <c r="M55" s="20"/>
      <c r="N55" s="19"/>
      <c r="O55" s="19"/>
      <c r="P55" s="21">
        <f t="shared" si="25"/>
        <v>2000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22" t="s">
        <v>54</v>
      </c>
      <c r="B56" s="17">
        <v>120.0</v>
      </c>
      <c r="C56" s="18"/>
      <c r="D56" s="18">
        <f t="shared" si="20"/>
        <v>0</v>
      </c>
      <c r="E56" s="20">
        <v>100.0</v>
      </c>
      <c r="F56" s="18"/>
      <c r="G56" s="18">
        <f t="shared" si="21"/>
        <v>0</v>
      </c>
      <c r="H56" s="20">
        <v>80.0</v>
      </c>
      <c r="I56" s="19"/>
      <c r="J56" s="21">
        <f t="shared" si="22"/>
        <v>0</v>
      </c>
      <c r="K56" s="19">
        <f t="shared" si="23"/>
        <v>0</v>
      </c>
      <c r="L56" s="21">
        <f t="shared" si="24"/>
        <v>0</v>
      </c>
      <c r="M56" s="20"/>
      <c r="N56" s="19"/>
      <c r="O56" s="19"/>
      <c r="P56" s="21">
        <f t="shared" si="25"/>
        <v>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22" t="s">
        <v>55</v>
      </c>
      <c r="B57" s="17">
        <v>160.0</v>
      </c>
      <c r="C57" s="26">
        <v>4.0</v>
      </c>
      <c r="D57" s="66">
        <f t="shared" si="20"/>
        <v>640</v>
      </c>
      <c r="E57" s="20"/>
      <c r="F57" s="18"/>
      <c r="G57" s="18">
        <f t="shared" si="21"/>
        <v>0</v>
      </c>
      <c r="H57" s="20"/>
      <c r="I57" s="19"/>
      <c r="J57" s="21">
        <f t="shared" si="22"/>
        <v>0</v>
      </c>
      <c r="K57" s="19">
        <f t="shared" si="23"/>
        <v>640</v>
      </c>
      <c r="L57" s="21">
        <f t="shared" si="24"/>
        <v>4</v>
      </c>
      <c r="M57" s="20"/>
      <c r="N57" s="19"/>
      <c r="O57" s="19"/>
      <c r="P57" s="21">
        <f t="shared" si="25"/>
        <v>640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44" t="s">
        <v>56</v>
      </c>
      <c r="B58" s="17">
        <v>300.0</v>
      </c>
      <c r="C58" s="26"/>
      <c r="D58" s="18">
        <f t="shared" si="20"/>
        <v>0</v>
      </c>
      <c r="E58" s="20">
        <v>275.0</v>
      </c>
      <c r="F58" s="18"/>
      <c r="G58" s="18">
        <f t="shared" si="21"/>
        <v>0</v>
      </c>
      <c r="H58" s="20">
        <v>250.0</v>
      </c>
      <c r="I58" s="82"/>
      <c r="J58" s="52">
        <f t="shared" si="22"/>
        <v>0</v>
      </c>
      <c r="K58" s="19">
        <f t="shared" si="23"/>
        <v>0</v>
      </c>
      <c r="L58" s="21">
        <f t="shared" si="24"/>
        <v>0</v>
      </c>
      <c r="M58" s="20"/>
      <c r="N58" s="19"/>
      <c r="O58" s="19"/>
      <c r="P58" s="52">
        <f t="shared" si="25"/>
        <v>0</v>
      </c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67" t="s">
        <v>57</v>
      </c>
      <c r="B59" s="68">
        <v>150.0</v>
      </c>
      <c r="C59" s="26">
        <v>10.0</v>
      </c>
      <c r="D59" s="18">
        <f t="shared" si="20"/>
        <v>1500</v>
      </c>
      <c r="E59" s="20"/>
      <c r="F59" s="18"/>
      <c r="G59" s="18">
        <f t="shared" si="21"/>
        <v>0</v>
      </c>
      <c r="H59" s="20"/>
      <c r="I59" s="32"/>
      <c r="J59" s="52">
        <f t="shared" si="22"/>
        <v>0</v>
      </c>
      <c r="K59" s="19">
        <f t="shared" si="23"/>
        <v>1500</v>
      </c>
      <c r="L59" s="21">
        <f t="shared" si="24"/>
        <v>10</v>
      </c>
      <c r="M59" s="20"/>
      <c r="N59" s="19"/>
      <c r="O59" s="19"/>
      <c r="P59" s="52">
        <f t="shared" si="25"/>
        <v>1500</v>
      </c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20.25" customHeight="1">
      <c r="A60" s="44" t="s">
        <v>58</v>
      </c>
      <c r="B60" s="17">
        <v>500.0</v>
      </c>
      <c r="C60" s="18"/>
      <c r="D60" s="18">
        <f t="shared" si="20"/>
        <v>0</v>
      </c>
      <c r="E60" s="20">
        <v>450.0</v>
      </c>
      <c r="F60" s="18"/>
      <c r="G60" s="18">
        <f t="shared" si="21"/>
        <v>0</v>
      </c>
      <c r="H60" s="20">
        <v>400.0</v>
      </c>
      <c r="I60" s="32"/>
      <c r="J60" s="52">
        <f t="shared" si="22"/>
        <v>0</v>
      </c>
      <c r="K60" s="19">
        <f t="shared" si="23"/>
        <v>0</v>
      </c>
      <c r="L60" s="21">
        <f t="shared" si="24"/>
        <v>0</v>
      </c>
      <c r="M60" s="20"/>
      <c r="N60" s="19"/>
      <c r="O60" s="19"/>
      <c r="P60" s="52">
        <f t="shared" si="25"/>
        <v>0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0.25" customHeight="1">
      <c r="A61" s="44" t="s">
        <v>59</v>
      </c>
      <c r="B61" s="42">
        <v>350.0</v>
      </c>
      <c r="C61" s="48">
        <v>2.0</v>
      </c>
      <c r="D61" s="43">
        <f t="shared" si="20"/>
        <v>700</v>
      </c>
      <c r="E61" s="20">
        <v>300.0</v>
      </c>
      <c r="F61" s="43"/>
      <c r="G61" s="43">
        <f t="shared" si="21"/>
        <v>0</v>
      </c>
      <c r="H61" s="20">
        <v>250.0</v>
      </c>
      <c r="I61" s="32"/>
      <c r="J61" s="52">
        <f t="shared" si="22"/>
        <v>0</v>
      </c>
      <c r="K61" s="19">
        <f t="shared" si="23"/>
        <v>700</v>
      </c>
      <c r="L61" s="21">
        <f t="shared" si="24"/>
        <v>2</v>
      </c>
      <c r="M61" s="20"/>
      <c r="N61" s="19"/>
      <c r="O61" s="19"/>
      <c r="P61" s="52">
        <f t="shared" si="25"/>
        <v>700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67" t="s">
        <v>109</v>
      </c>
      <c r="B62" s="42">
        <v>250.0</v>
      </c>
      <c r="C62" s="48"/>
      <c r="D62" s="43">
        <f t="shared" si="20"/>
        <v>0</v>
      </c>
      <c r="E62" s="51">
        <v>200.0</v>
      </c>
      <c r="F62" s="43"/>
      <c r="G62" s="43">
        <f t="shared" si="21"/>
        <v>0</v>
      </c>
      <c r="H62" s="51">
        <v>180.0</v>
      </c>
      <c r="I62" s="32"/>
      <c r="J62" s="52">
        <f t="shared" si="22"/>
        <v>0</v>
      </c>
      <c r="K62" s="19">
        <f t="shared" si="23"/>
        <v>0</v>
      </c>
      <c r="L62" s="21">
        <f t="shared" si="24"/>
        <v>0</v>
      </c>
      <c r="M62" s="51"/>
      <c r="N62" s="19"/>
      <c r="O62" s="19"/>
      <c r="P62" s="32"/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44" t="s">
        <v>60</v>
      </c>
      <c r="B63" s="42">
        <v>250.0</v>
      </c>
      <c r="C63" s="48"/>
      <c r="D63" s="43">
        <f t="shared" si="20"/>
        <v>0</v>
      </c>
      <c r="E63" s="51">
        <v>200.0</v>
      </c>
      <c r="F63" s="43"/>
      <c r="G63" s="43">
        <f t="shared" si="21"/>
        <v>0</v>
      </c>
      <c r="H63" s="51">
        <v>180.0</v>
      </c>
      <c r="I63" s="32"/>
      <c r="J63" s="52">
        <f t="shared" si="22"/>
        <v>0</v>
      </c>
      <c r="K63" s="19">
        <f t="shared" si="23"/>
        <v>0</v>
      </c>
      <c r="L63" s="21">
        <f t="shared" si="24"/>
        <v>0</v>
      </c>
      <c r="M63" s="51"/>
      <c r="N63" s="19"/>
      <c r="O63" s="19"/>
      <c r="P63" s="32"/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15.75" customHeight="1">
      <c r="A64" s="44" t="s">
        <v>61</v>
      </c>
      <c r="B64" s="69"/>
      <c r="C64" s="70" t="s">
        <v>26</v>
      </c>
      <c r="D64" s="70">
        <f>SUM(D43:D63)</f>
        <v>8150</v>
      </c>
      <c r="E64" s="70"/>
      <c r="F64" s="70" t="s">
        <v>26</v>
      </c>
      <c r="G64" s="70">
        <f>SUM(G43:G63)</f>
        <v>0</v>
      </c>
      <c r="H64" s="71"/>
      <c r="I64" s="71" t="s">
        <v>26</v>
      </c>
      <c r="J64" s="70">
        <f>SUM(J43:J63)</f>
        <v>0</v>
      </c>
      <c r="K64" s="123">
        <f t="shared" si="23"/>
        <v>8150</v>
      </c>
      <c r="L64" s="123"/>
      <c r="M64" s="71" t="s">
        <v>26</v>
      </c>
      <c r="N64" s="70"/>
      <c r="O64" s="70"/>
      <c r="P64" s="70">
        <f>SUM(P43:P63)</f>
        <v>7345</v>
      </c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26.25" customHeight="1">
      <c r="A65" s="72" t="s">
        <v>62</v>
      </c>
      <c r="B65" s="8" t="s">
        <v>2</v>
      </c>
      <c r="C65" s="37" t="s">
        <v>3</v>
      </c>
      <c r="D65" s="38" t="s">
        <v>4</v>
      </c>
      <c r="E65" s="39" t="s">
        <v>5</v>
      </c>
      <c r="F65" s="37" t="s">
        <v>3</v>
      </c>
      <c r="G65" s="37" t="s">
        <v>4</v>
      </c>
      <c r="H65" s="40" t="s">
        <v>6</v>
      </c>
      <c r="I65" s="41" t="s">
        <v>3</v>
      </c>
      <c r="J65" s="41" t="s">
        <v>7</v>
      </c>
      <c r="K65" s="116" t="s">
        <v>96</v>
      </c>
      <c r="L65" s="12" t="s">
        <v>8</v>
      </c>
      <c r="M65" s="8" t="s">
        <v>9</v>
      </c>
      <c r="N65" s="10" t="s">
        <v>10</v>
      </c>
      <c r="O65" s="10" t="s">
        <v>11</v>
      </c>
      <c r="P65" s="41" t="s">
        <v>12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0.25" customHeight="1">
      <c r="A66" s="44" t="s">
        <v>63</v>
      </c>
      <c r="B66" s="42">
        <v>320.0</v>
      </c>
      <c r="C66" s="48"/>
      <c r="D66" s="32">
        <f t="shared" ref="D66:D76" si="26">B66*C66</f>
        <v>0</v>
      </c>
      <c r="E66" s="20">
        <v>300.0</v>
      </c>
      <c r="F66" s="43"/>
      <c r="G66" s="32">
        <f t="shared" ref="G66:G76" si="27">E66*F66</f>
        <v>0</v>
      </c>
      <c r="H66" s="20">
        <v>300.0</v>
      </c>
      <c r="I66" s="32"/>
      <c r="J66" s="32">
        <f t="shared" ref="J66:J76" si="28">H66*I66</f>
        <v>0</v>
      </c>
      <c r="K66" s="19">
        <f t="shared" ref="K66:K77" si="29">D66+G66+J66</f>
        <v>0</v>
      </c>
      <c r="L66" s="21">
        <f t="shared" ref="L66:L76" si="30">C66+F66+I66</f>
        <v>0</v>
      </c>
      <c r="M66" s="20">
        <v>240.0</v>
      </c>
      <c r="N66" s="32">
        <v>28.8</v>
      </c>
      <c r="O66" s="32">
        <v>24.0</v>
      </c>
      <c r="P66" s="32">
        <f t="shared" ref="P66:P76" si="31">((B66-M66)*C66)+((E66-M66)*F66)+((H66-M66)*I66)</f>
        <v>0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64</v>
      </c>
      <c r="B67" s="17">
        <v>80.0</v>
      </c>
      <c r="C67" s="26"/>
      <c r="D67" s="19">
        <f t="shared" si="26"/>
        <v>0</v>
      </c>
      <c r="E67" s="20">
        <v>70.0</v>
      </c>
      <c r="F67" s="18"/>
      <c r="G67" s="19">
        <f t="shared" si="27"/>
        <v>0</v>
      </c>
      <c r="H67" s="20">
        <v>60.0</v>
      </c>
      <c r="I67" s="32"/>
      <c r="J67" s="32">
        <f t="shared" si="28"/>
        <v>0</v>
      </c>
      <c r="K67" s="19">
        <f t="shared" si="29"/>
        <v>0</v>
      </c>
      <c r="L67" s="21">
        <f t="shared" si="30"/>
        <v>0</v>
      </c>
      <c r="M67" s="20">
        <v>60.0</v>
      </c>
      <c r="N67" s="32"/>
      <c r="O67" s="32"/>
      <c r="P67" s="32">
        <f t="shared" si="31"/>
        <v>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64</v>
      </c>
      <c r="B68" s="17">
        <v>130.0</v>
      </c>
      <c r="C68" s="26"/>
      <c r="D68" s="19">
        <f t="shared" si="26"/>
        <v>0</v>
      </c>
      <c r="E68" s="20">
        <v>120.0</v>
      </c>
      <c r="F68" s="18"/>
      <c r="G68" s="19">
        <f t="shared" si="27"/>
        <v>0</v>
      </c>
      <c r="H68" s="20">
        <v>110.0</v>
      </c>
      <c r="I68" s="32"/>
      <c r="J68" s="32">
        <f t="shared" si="28"/>
        <v>0</v>
      </c>
      <c r="K68" s="19">
        <f t="shared" si="29"/>
        <v>0</v>
      </c>
      <c r="L68" s="21">
        <f t="shared" si="30"/>
        <v>0</v>
      </c>
      <c r="M68" s="20">
        <v>100.0</v>
      </c>
      <c r="N68" s="32"/>
      <c r="O68" s="32"/>
      <c r="P68" s="32">
        <f t="shared" si="31"/>
        <v>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65</v>
      </c>
      <c r="B69" s="17">
        <v>430.0</v>
      </c>
      <c r="C69" s="26"/>
      <c r="D69" s="21">
        <f t="shared" si="26"/>
        <v>0</v>
      </c>
      <c r="E69" s="20">
        <v>430.0</v>
      </c>
      <c r="F69" s="18"/>
      <c r="G69" s="19">
        <f t="shared" si="27"/>
        <v>0</v>
      </c>
      <c r="H69" s="20">
        <v>430.0</v>
      </c>
      <c r="I69" s="32"/>
      <c r="J69" s="32">
        <f t="shared" si="28"/>
        <v>0</v>
      </c>
      <c r="K69" s="19">
        <f t="shared" si="29"/>
        <v>0</v>
      </c>
      <c r="L69" s="21">
        <f t="shared" si="30"/>
        <v>0</v>
      </c>
      <c r="M69" s="20">
        <v>350.0</v>
      </c>
      <c r="N69" s="32">
        <v>42.0</v>
      </c>
      <c r="O69" s="32">
        <v>35.0</v>
      </c>
      <c r="P69" s="32">
        <f t="shared" si="31"/>
        <v>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66</v>
      </c>
      <c r="B70" s="17">
        <v>170.0</v>
      </c>
      <c r="C70" s="18"/>
      <c r="D70" s="19">
        <f t="shared" si="26"/>
        <v>0</v>
      </c>
      <c r="E70" s="20">
        <v>160.0</v>
      </c>
      <c r="F70" s="18"/>
      <c r="G70" s="19">
        <f t="shared" si="27"/>
        <v>0</v>
      </c>
      <c r="H70" s="20">
        <v>150.0</v>
      </c>
      <c r="I70" s="32"/>
      <c r="J70" s="32">
        <f t="shared" si="28"/>
        <v>0</v>
      </c>
      <c r="K70" s="19">
        <f t="shared" si="29"/>
        <v>0</v>
      </c>
      <c r="L70" s="21">
        <f t="shared" si="30"/>
        <v>0</v>
      </c>
      <c r="M70" s="20">
        <v>125.0</v>
      </c>
      <c r="N70" s="32">
        <v>15.0</v>
      </c>
      <c r="O70" s="32">
        <v>12.5</v>
      </c>
      <c r="P70" s="32">
        <f t="shared" si="31"/>
        <v>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67</v>
      </c>
      <c r="B71" s="17">
        <v>220.0</v>
      </c>
      <c r="C71" s="18"/>
      <c r="D71" s="19">
        <f t="shared" si="26"/>
        <v>0</v>
      </c>
      <c r="E71" s="20"/>
      <c r="F71" s="18"/>
      <c r="G71" s="19">
        <f t="shared" si="27"/>
        <v>0</v>
      </c>
      <c r="H71" s="20"/>
      <c r="I71" s="32"/>
      <c r="J71" s="32">
        <f t="shared" si="28"/>
        <v>0</v>
      </c>
      <c r="K71" s="19">
        <f t="shared" si="29"/>
        <v>0</v>
      </c>
      <c r="L71" s="21">
        <f t="shared" si="30"/>
        <v>0</v>
      </c>
      <c r="M71" s="20"/>
      <c r="N71" s="32"/>
      <c r="O71" s="32"/>
      <c r="P71" s="32">
        <f t="shared" si="31"/>
        <v>0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68</v>
      </c>
      <c r="B72" s="17">
        <v>50.0</v>
      </c>
      <c r="C72" s="18"/>
      <c r="D72" s="19">
        <f t="shared" si="26"/>
        <v>0</v>
      </c>
      <c r="E72" s="20"/>
      <c r="F72" s="18"/>
      <c r="G72" s="19">
        <f t="shared" si="27"/>
        <v>0</v>
      </c>
      <c r="H72" s="20"/>
      <c r="I72" s="32"/>
      <c r="J72" s="32">
        <f t="shared" si="28"/>
        <v>0</v>
      </c>
      <c r="K72" s="19">
        <f t="shared" si="29"/>
        <v>0</v>
      </c>
      <c r="L72" s="21">
        <f t="shared" si="30"/>
        <v>0</v>
      </c>
      <c r="M72" s="20">
        <v>42.0</v>
      </c>
      <c r="N72" s="32"/>
      <c r="O72" s="32"/>
      <c r="P72" s="32">
        <f t="shared" si="31"/>
        <v>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0.25" customHeight="1">
      <c r="A73" s="44" t="s">
        <v>68</v>
      </c>
      <c r="B73" s="17">
        <v>25.0</v>
      </c>
      <c r="C73" s="18"/>
      <c r="D73" s="19">
        <f t="shared" si="26"/>
        <v>0</v>
      </c>
      <c r="E73" s="20"/>
      <c r="F73" s="18"/>
      <c r="G73" s="19">
        <f t="shared" si="27"/>
        <v>0</v>
      </c>
      <c r="H73" s="20"/>
      <c r="I73" s="32"/>
      <c r="J73" s="32">
        <f t="shared" si="28"/>
        <v>0</v>
      </c>
      <c r="K73" s="19">
        <f t="shared" si="29"/>
        <v>0</v>
      </c>
      <c r="L73" s="21">
        <f t="shared" si="30"/>
        <v>0</v>
      </c>
      <c r="M73" s="20">
        <v>20.0</v>
      </c>
      <c r="N73" s="32"/>
      <c r="O73" s="32"/>
      <c r="P73" s="32">
        <f t="shared" si="31"/>
        <v>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0.25" customHeight="1">
      <c r="A74" s="44" t="s">
        <v>69</v>
      </c>
      <c r="B74" s="17">
        <v>115.0</v>
      </c>
      <c r="C74" s="26">
        <v>2.0</v>
      </c>
      <c r="D74" s="19">
        <f t="shared" si="26"/>
        <v>230</v>
      </c>
      <c r="E74" s="20">
        <v>110.0</v>
      </c>
      <c r="F74" s="18"/>
      <c r="G74" s="19">
        <f t="shared" si="27"/>
        <v>0</v>
      </c>
      <c r="H74" s="20">
        <v>105.0</v>
      </c>
      <c r="I74" s="32"/>
      <c r="J74" s="32">
        <f t="shared" si="28"/>
        <v>0</v>
      </c>
      <c r="K74" s="19">
        <f t="shared" si="29"/>
        <v>230</v>
      </c>
      <c r="L74" s="21">
        <f t="shared" si="30"/>
        <v>2</v>
      </c>
      <c r="M74" s="20">
        <v>85.0</v>
      </c>
      <c r="N74" s="32"/>
      <c r="O74" s="32"/>
      <c r="P74" s="32">
        <f t="shared" si="31"/>
        <v>60</v>
      </c>
      <c r="Q74" s="3"/>
      <c r="R74" s="3"/>
      <c r="S74" s="3"/>
      <c r="T74" s="3"/>
      <c r="U74" s="2"/>
      <c r="V74" s="2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44" t="s">
        <v>69</v>
      </c>
      <c r="B75" s="17">
        <v>20.0</v>
      </c>
      <c r="C75" s="26"/>
      <c r="D75" s="19">
        <f t="shared" si="26"/>
        <v>0</v>
      </c>
      <c r="E75" s="20">
        <v>20.0</v>
      </c>
      <c r="F75" s="18"/>
      <c r="G75" s="19">
        <f t="shared" si="27"/>
        <v>0</v>
      </c>
      <c r="H75" s="20">
        <v>20.0</v>
      </c>
      <c r="I75" s="32"/>
      <c r="J75" s="32">
        <f t="shared" si="28"/>
        <v>0</v>
      </c>
      <c r="K75" s="19">
        <f t="shared" si="29"/>
        <v>0</v>
      </c>
      <c r="L75" s="21">
        <f t="shared" si="30"/>
        <v>0</v>
      </c>
      <c r="M75" s="20">
        <v>15.0</v>
      </c>
      <c r="N75" s="32"/>
      <c r="O75" s="32"/>
      <c r="P75" s="32">
        <f t="shared" si="31"/>
        <v>0</v>
      </c>
      <c r="Q75" s="3"/>
      <c r="R75" s="3"/>
      <c r="S75" s="3"/>
      <c r="T75" s="3"/>
      <c r="U75" s="2"/>
      <c r="V75" s="2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44" t="s">
        <v>70</v>
      </c>
      <c r="B76" s="42">
        <v>230.0</v>
      </c>
      <c r="C76" s="43"/>
      <c r="D76" s="32">
        <f t="shared" si="26"/>
        <v>0</v>
      </c>
      <c r="E76" s="51"/>
      <c r="F76" s="43"/>
      <c r="G76" s="32">
        <f t="shared" si="27"/>
        <v>0</v>
      </c>
      <c r="H76" s="51"/>
      <c r="I76" s="32"/>
      <c r="J76" s="32">
        <f t="shared" si="28"/>
        <v>0</v>
      </c>
      <c r="K76" s="19">
        <f t="shared" si="29"/>
        <v>0</v>
      </c>
      <c r="L76" s="21">
        <f t="shared" si="30"/>
        <v>0</v>
      </c>
      <c r="M76" s="73"/>
      <c r="N76" s="32"/>
      <c r="O76" s="32"/>
      <c r="P76" s="32">
        <f t="shared" si="31"/>
        <v>0</v>
      </c>
      <c r="Q76" s="3"/>
      <c r="R76" s="3"/>
      <c r="S76" s="3"/>
      <c r="T76" s="3"/>
      <c r="U76" s="2"/>
      <c r="V76" s="2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1.75" customHeight="1">
      <c r="A77" s="74"/>
      <c r="B77" s="75"/>
      <c r="C77" s="70" t="s">
        <v>26</v>
      </c>
      <c r="D77" s="70">
        <f>SUM(D66:D76)</f>
        <v>230</v>
      </c>
      <c r="E77" s="70"/>
      <c r="F77" s="70" t="s">
        <v>26</v>
      </c>
      <c r="G77" s="70">
        <f>SUM(G66:G76)</f>
        <v>0</v>
      </c>
      <c r="H77" s="71"/>
      <c r="I77" s="71" t="s">
        <v>26</v>
      </c>
      <c r="J77" s="70">
        <f>SUM(J66:J76)</f>
        <v>0</v>
      </c>
      <c r="K77" s="123">
        <f t="shared" si="29"/>
        <v>230</v>
      </c>
      <c r="L77" s="123"/>
      <c r="M77" s="71" t="s">
        <v>26</v>
      </c>
      <c r="N77" s="70"/>
      <c r="O77" s="70"/>
      <c r="P77" s="70">
        <f>SUM(P66:P76)</f>
        <v>60</v>
      </c>
      <c r="Q77" s="3"/>
      <c r="R77" s="3"/>
      <c r="S77" s="3"/>
      <c r="T77" s="3"/>
      <c r="U77" s="2"/>
      <c r="V77" s="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4.0" customHeight="1">
      <c r="A78" s="76" t="s">
        <v>71</v>
      </c>
      <c r="B78" s="8" t="s">
        <v>2</v>
      </c>
      <c r="C78" s="9" t="s">
        <v>3</v>
      </c>
      <c r="D78" s="10" t="s">
        <v>4</v>
      </c>
      <c r="E78" s="8" t="s">
        <v>5</v>
      </c>
      <c r="F78" s="9" t="s">
        <v>3</v>
      </c>
      <c r="G78" s="9" t="s">
        <v>4</v>
      </c>
      <c r="H78" s="46" t="s">
        <v>6</v>
      </c>
      <c r="I78" s="11" t="s">
        <v>3</v>
      </c>
      <c r="J78" s="11" t="s">
        <v>7</v>
      </c>
      <c r="K78" s="116" t="s">
        <v>96</v>
      </c>
      <c r="L78" s="12" t="s">
        <v>8</v>
      </c>
      <c r="M78" s="8" t="s">
        <v>9</v>
      </c>
      <c r="N78" s="10" t="s">
        <v>10</v>
      </c>
      <c r="O78" s="10" t="s">
        <v>11</v>
      </c>
      <c r="P78" s="9" t="s">
        <v>12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0.25" customHeight="1">
      <c r="A79" s="77" t="s">
        <v>72</v>
      </c>
      <c r="B79" s="42">
        <v>475.0</v>
      </c>
      <c r="C79" s="43"/>
      <c r="D79" s="32">
        <f t="shared" ref="D79:D82" si="32">B79*C79</f>
        <v>0</v>
      </c>
      <c r="E79" s="20">
        <v>450.0</v>
      </c>
      <c r="F79" s="43"/>
      <c r="G79" s="32">
        <f t="shared" ref="G79:G82" si="33">E79*F79</f>
        <v>0</v>
      </c>
      <c r="H79" s="20">
        <v>430.0</v>
      </c>
      <c r="I79" s="32"/>
      <c r="J79" s="32">
        <f t="shared" ref="J79:J82" si="34">H79*I79</f>
        <v>0</v>
      </c>
      <c r="K79" s="19">
        <f t="shared" ref="K79:K83" si="35">D79+G79+J79</f>
        <v>0</v>
      </c>
      <c r="L79" s="21">
        <f t="shared" ref="L79:L82" si="36">C79+F79+I79</f>
        <v>0</v>
      </c>
      <c r="M79" s="20">
        <v>350.0</v>
      </c>
      <c r="N79" s="19">
        <v>42.0</v>
      </c>
      <c r="O79" s="19">
        <v>35.0</v>
      </c>
      <c r="P79" s="19">
        <f t="shared" ref="P79:P82" si="37">((B79-M79)*C79)+((E79-M79)*F79)+((H79-M79)*I79)</f>
        <v>0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0.25" customHeight="1">
      <c r="A80" s="49" t="s">
        <v>73</v>
      </c>
      <c r="B80" s="17">
        <v>800.0</v>
      </c>
      <c r="C80" s="26"/>
      <c r="D80" s="19">
        <f t="shared" si="32"/>
        <v>0</v>
      </c>
      <c r="E80" s="20">
        <v>750.0</v>
      </c>
      <c r="F80" s="26"/>
      <c r="G80" s="19">
        <f t="shared" si="33"/>
        <v>0</v>
      </c>
      <c r="H80" s="20">
        <v>700.0</v>
      </c>
      <c r="I80" s="19"/>
      <c r="J80" s="19">
        <f t="shared" si="34"/>
        <v>0</v>
      </c>
      <c r="K80" s="19">
        <f t="shared" si="35"/>
        <v>0</v>
      </c>
      <c r="L80" s="21">
        <f t="shared" si="36"/>
        <v>0</v>
      </c>
      <c r="M80" s="20">
        <v>550.0</v>
      </c>
      <c r="N80" s="19">
        <v>66.0</v>
      </c>
      <c r="O80" s="19">
        <v>55.0</v>
      </c>
      <c r="P80" s="19">
        <f t="shared" si="37"/>
        <v>0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22" t="s">
        <v>74</v>
      </c>
      <c r="B81" s="17">
        <v>375.0</v>
      </c>
      <c r="C81" s="18"/>
      <c r="D81" s="19">
        <f t="shared" si="32"/>
        <v>0</v>
      </c>
      <c r="E81" s="20">
        <v>350.0</v>
      </c>
      <c r="F81" s="18"/>
      <c r="G81" s="19">
        <f t="shared" si="33"/>
        <v>0</v>
      </c>
      <c r="H81" s="20">
        <v>325.0</v>
      </c>
      <c r="I81" s="19"/>
      <c r="J81" s="19">
        <f t="shared" si="34"/>
        <v>0</v>
      </c>
      <c r="K81" s="19">
        <f t="shared" si="35"/>
        <v>0</v>
      </c>
      <c r="L81" s="21">
        <f t="shared" si="36"/>
        <v>0</v>
      </c>
      <c r="M81" s="20">
        <v>250.0</v>
      </c>
      <c r="N81" s="19">
        <v>30.0</v>
      </c>
      <c r="O81" s="19">
        <v>25.0</v>
      </c>
      <c r="P81" s="19">
        <f t="shared" si="37"/>
        <v>0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22" t="s">
        <v>75</v>
      </c>
      <c r="B82" s="17">
        <v>950.0</v>
      </c>
      <c r="C82" s="18"/>
      <c r="D82" s="19">
        <f t="shared" si="32"/>
        <v>0</v>
      </c>
      <c r="E82" s="20">
        <v>900.0</v>
      </c>
      <c r="F82" s="18"/>
      <c r="G82" s="19">
        <f t="shared" si="33"/>
        <v>0</v>
      </c>
      <c r="H82" s="20">
        <v>800.0</v>
      </c>
      <c r="I82" s="19"/>
      <c r="J82" s="19">
        <f t="shared" si="34"/>
        <v>0</v>
      </c>
      <c r="K82" s="19">
        <f t="shared" si="35"/>
        <v>0</v>
      </c>
      <c r="L82" s="21">
        <f t="shared" si="36"/>
        <v>0</v>
      </c>
      <c r="M82" s="20">
        <v>750.0</v>
      </c>
      <c r="N82" s="19">
        <v>90.0</v>
      </c>
      <c r="O82" s="19">
        <v>75.0</v>
      </c>
      <c r="P82" s="19">
        <f t="shared" si="37"/>
        <v>0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44"/>
      <c r="B83" s="78"/>
      <c r="C83" s="70" t="s">
        <v>26</v>
      </c>
      <c r="D83" s="70">
        <f>SUM(D79:D82)</f>
        <v>0</v>
      </c>
      <c r="E83" s="70"/>
      <c r="F83" s="70" t="s">
        <v>26</v>
      </c>
      <c r="G83" s="70">
        <f>SUM(G79:G82)</f>
        <v>0</v>
      </c>
      <c r="H83" s="71"/>
      <c r="I83" s="71" t="s">
        <v>26</v>
      </c>
      <c r="J83" s="70">
        <f>SUM(J79:J82)</f>
        <v>0</v>
      </c>
      <c r="K83" s="123">
        <f t="shared" si="35"/>
        <v>0</v>
      </c>
      <c r="L83" s="123"/>
      <c r="M83" s="71" t="s">
        <v>26</v>
      </c>
      <c r="N83" s="70"/>
      <c r="O83" s="70"/>
      <c r="P83" s="70">
        <f>SUM(P79:P82)</f>
        <v>0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7.0" customHeight="1">
      <c r="A84" s="124" t="s">
        <v>98</v>
      </c>
      <c r="B84" s="8" t="s">
        <v>2</v>
      </c>
      <c r="C84" s="9" t="s">
        <v>3</v>
      </c>
      <c r="D84" s="10" t="s">
        <v>4</v>
      </c>
      <c r="E84" s="8" t="s">
        <v>5</v>
      </c>
      <c r="F84" s="9" t="s">
        <v>3</v>
      </c>
      <c r="G84" s="9" t="s">
        <v>4</v>
      </c>
      <c r="H84" s="46" t="s">
        <v>6</v>
      </c>
      <c r="I84" s="11" t="s">
        <v>3</v>
      </c>
      <c r="J84" s="11" t="s">
        <v>7</v>
      </c>
      <c r="K84" s="116" t="s">
        <v>96</v>
      </c>
      <c r="L84" s="12" t="s">
        <v>8</v>
      </c>
      <c r="M84" s="8" t="s">
        <v>9</v>
      </c>
      <c r="N84" s="10" t="s">
        <v>10</v>
      </c>
      <c r="O84" s="10" t="s">
        <v>11</v>
      </c>
      <c r="P84" s="9" t="s">
        <v>12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125" t="s">
        <v>99</v>
      </c>
      <c r="B85" s="126">
        <v>100.0</v>
      </c>
      <c r="C85" s="26">
        <v>2.0</v>
      </c>
      <c r="D85" s="19">
        <f t="shared" ref="D85:D95" si="38">B85*C85</f>
        <v>200</v>
      </c>
      <c r="E85" s="127"/>
      <c r="F85" s="18"/>
      <c r="G85" s="19"/>
      <c r="H85" s="127"/>
      <c r="I85" s="19"/>
      <c r="J85" s="19"/>
      <c r="K85" s="19">
        <f t="shared" ref="K85:K96" si="39">D85+G85+J85</f>
        <v>200</v>
      </c>
      <c r="L85" s="21">
        <f t="shared" ref="L85:L95" si="40">C85+F85+I85</f>
        <v>2</v>
      </c>
      <c r="M85" s="128">
        <v>90.0</v>
      </c>
      <c r="N85" s="19"/>
      <c r="O85" s="19"/>
      <c r="P85" s="19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129" t="s">
        <v>100</v>
      </c>
      <c r="B86" s="130">
        <v>800.0</v>
      </c>
      <c r="C86" s="26"/>
      <c r="D86" s="19">
        <f t="shared" si="38"/>
        <v>0</v>
      </c>
      <c r="E86" s="127"/>
      <c r="F86" s="18"/>
      <c r="G86" s="19"/>
      <c r="H86" s="127"/>
      <c r="I86" s="19"/>
      <c r="J86" s="19"/>
      <c r="K86" s="19">
        <f t="shared" si="39"/>
        <v>0</v>
      </c>
      <c r="L86" s="21">
        <f t="shared" si="40"/>
        <v>0</v>
      </c>
      <c r="M86" s="128">
        <v>700.0</v>
      </c>
      <c r="N86" s="19"/>
      <c r="O86" s="19"/>
      <c r="P86" s="1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31" t="s">
        <v>101</v>
      </c>
      <c r="B87" s="130">
        <v>1750.0</v>
      </c>
      <c r="C87" s="26">
        <v>2.0</v>
      </c>
      <c r="D87" s="19">
        <f t="shared" si="38"/>
        <v>3500</v>
      </c>
      <c r="E87" s="127"/>
      <c r="F87" s="18"/>
      <c r="G87" s="19"/>
      <c r="H87" s="127"/>
      <c r="I87" s="19"/>
      <c r="J87" s="19"/>
      <c r="K87" s="19">
        <f t="shared" si="39"/>
        <v>3500</v>
      </c>
      <c r="L87" s="21">
        <f t="shared" si="40"/>
        <v>2</v>
      </c>
      <c r="M87" s="128">
        <v>1500.0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31" t="s">
        <v>46</v>
      </c>
      <c r="B88" s="130">
        <v>100.0</v>
      </c>
      <c r="C88" s="26">
        <v>2.0</v>
      </c>
      <c r="D88" s="19">
        <f t="shared" si="38"/>
        <v>200</v>
      </c>
      <c r="E88" s="127"/>
      <c r="F88" s="18"/>
      <c r="G88" s="19"/>
      <c r="H88" s="127"/>
      <c r="I88" s="19"/>
      <c r="J88" s="19"/>
      <c r="K88" s="19">
        <f t="shared" si="39"/>
        <v>200</v>
      </c>
      <c r="L88" s="21">
        <f t="shared" si="40"/>
        <v>2</v>
      </c>
      <c r="M88" s="128">
        <v>90.0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48</v>
      </c>
      <c r="B89" s="130">
        <v>250.0</v>
      </c>
      <c r="C89" s="26">
        <v>1.0</v>
      </c>
      <c r="D89" s="19">
        <f t="shared" si="38"/>
        <v>250</v>
      </c>
      <c r="E89" s="127"/>
      <c r="F89" s="18"/>
      <c r="G89" s="19"/>
      <c r="H89" s="127"/>
      <c r="I89" s="19"/>
      <c r="J89" s="19"/>
      <c r="K89" s="19">
        <f t="shared" si="39"/>
        <v>250</v>
      </c>
      <c r="L89" s="21">
        <f t="shared" si="40"/>
        <v>1</v>
      </c>
      <c r="M89" s="128">
        <v>200.0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102</v>
      </c>
      <c r="B90" s="130">
        <v>100.0</v>
      </c>
      <c r="C90" s="26"/>
      <c r="D90" s="19">
        <f t="shared" si="38"/>
        <v>0</v>
      </c>
      <c r="E90" s="127"/>
      <c r="F90" s="18"/>
      <c r="G90" s="19"/>
      <c r="H90" s="127"/>
      <c r="I90" s="19"/>
      <c r="J90" s="19"/>
      <c r="K90" s="19">
        <f t="shared" si="39"/>
        <v>0</v>
      </c>
      <c r="L90" s="21">
        <f t="shared" si="40"/>
        <v>0</v>
      </c>
      <c r="M90" s="128">
        <v>90.0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103</v>
      </c>
      <c r="B91" s="130">
        <v>1500.0</v>
      </c>
      <c r="C91" s="26">
        <v>2.0</v>
      </c>
      <c r="D91" s="19">
        <f t="shared" si="38"/>
        <v>3000</v>
      </c>
      <c r="E91" s="127"/>
      <c r="F91" s="18"/>
      <c r="G91" s="19"/>
      <c r="H91" s="127"/>
      <c r="I91" s="19"/>
      <c r="J91" s="19"/>
      <c r="K91" s="19">
        <f t="shared" si="39"/>
        <v>3000</v>
      </c>
      <c r="L91" s="21">
        <f t="shared" si="40"/>
        <v>2</v>
      </c>
      <c r="M91" s="128">
        <v>1300.0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131" t="s">
        <v>104</v>
      </c>
      <c r="B92" s="130">
        <v>400.0</v>
      </c>
      <c r="C92" s="26">
        <v>1.0</v>
      </c>
      <c r="D92" s="19">
        <f t="shared" si="38"/>
        <v>400</v>
      </c>
      <c r="E92" s="127"/>
      <c r="F92" s="18"/>
      <c r="G92" s="19"/>
      <c r="H92" s="127"/>
      <c r="I92" s="19"/>
      <c r="J92" s="19"/>
      <c r="K92" s="19">
        <f t="shared" si="39"/>
        <v>400</v>
      </c>
      <c r="L92" s="21">
        <f t="shared" si="40"/>
        <v>1</v>
      </c>
      <c r="M92" s="128">
        <v>350.0</v>
      </c>
      <c r="N92" s="19"/>
      <c r="O92" s="19"/>
      <c r="P92" s="19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0.25" customHeight="1">
      <c r="A93" s="131" t="s">
        <v>105</v>
      </c>
      <c r="B93" s="130">
        <v>700.0</v>
      </c>
      <c r="C93" s="26">
        <v>1.0</v>
      </c>
      <c r="D93" s="19">
        <f t="shared" si="38"/>
        <v>700</v>
      </c>
      <c r="E93" s="127"/>
      <c r="F93" s="18"/>
      <c r="G93" s="19"/>
      <c r="H93" s="127"/>
      <c r="I93" s="19"/>
      <c r="J93" s="19"/>
      <c r="K93" s="19">
        <f t="shared" si="39"/>
        <v>700</v>
      </c>
      <c r="L93" s="21">
        <f t="shared" si="40"/>
        <v>1</v>
      </c>
      <c r="M93" s="128">
        <v>600.0</v>
      </c>
      <c r="N93" s="19"/>
      <c r="O93" s="19"/>
      <c r="P93" s="19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131" t="s">
        <v>106</v>
      </c>
      <c r="B94" s="130">
        <v>150.0</v>
      </c>
      <c r="C94" s="18"/>
      <c r="D94" s="19">
        <f t="shared" si="38"/>
        <v>0</v>
      </c>
      <c r="E94" s="127"/>
      <c r="F94" s="18"/>
      <c r="G94" s="19"/>
      <c r="H94" s="127"/>
      <c r="I94" s="19"/>
      <c r="J94" s="19"/>
      <c r="K94" s="19">
        <f t="shared" si="39"/>
        <v>0</v>
      </c>
      <c r="L94" s="21">
        <f t="shared" si="40"/>
        <v>0</v>
      </c>
      <c r="M94" s="128">
        <v>130.0</v>
      </c>
      <c r="N94" s="19"/>
      <c r="O94" s="19"/>
      <c r="P94" s="19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131" t="s">
        <v>107</v>
      </c>
      <c r="B95" s="130">
        <v>2100.0</v>
      </c>
      <c r="C95" s="26">
        <v>2.0</v>
      </c>
      <c r="D95" s="19">
        <f t="shared" si="38"/>
        <v>4200</v>
      </c>
      <c r="E95" s="20"/>
      <c r="F95" s="18"/>
      <c r="G95" s="19"/>
      <c r="H95" s="20"/>
      <c r="I95" s="19"/>
      <c r="J95" s="19"/>
      <c r="K95" s="19">
        <f t="shared" si="39"/>
        <v>4200</v>
      </c>
      <c r="L95" s="21">
        <f t="shared" si="40"/>
        <v>2</v>
      </c>
      <c r="M95" s="128">
        <v>1900.0</v>
      </c>
      <c r="N95" s="19"/>
      <c r="O95" s="19"/>
      <c r="P95" s="19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44"/>
      <c r="B96" s="78"/>
      <c r="C96" s="70" t="s">
        <v>26</v>
      </c>
      <c r="D96" s="70">
        <f>SUM(D85:D95)</f>
        <v>12450</v>
      </c>
      <c r="E96" s="70"/>
      <c r="F96" s="70" t="s">
        <v>26</v>
      </c>
      <c r="G96" s="70">
        <f>SUM(G85:G95)</f>
        <v>0</v>
      </c>
      <c r="H96" s="71"/>
      <c r="I96" s="71" t="s">
        <v>26</v>
      </c>
      <c r="J96" s="70">
        <f>SUM(J85:J95)</f>
        <v>0</v>
      </c>
      <c r="K96" s="123">
        <f t="shared" si="39"/>
        <v>12450</v>
      </c>
      <c r="L96" s="123"/>
      <c r="M96" s="71" t="s">
        <v>26</v>
      </c>
      <c r="N96" s="70"/>
      <c r="O96" s="70"/>
      <c r="P96" s="70">
        <f>SUM(P85:P95)</f>
        <v>0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7.0" customHeight="1">
      <c r="A97" s="79" t="s">
        <v>76</v>
      </c>
      <c r="B97" s="8" t="s">
        <v>2</v>
      </c>
      <c r="C97" s="9" t="s">
        <v>3</v>
      </c>
      <c r="D97" s="10" t="s">
        <v>4</v>
      </c>
      <c r="E97" s="8" t="s">
        <v>5</v>
      </c>
      <c r="F97" s="9" t="s">
        <v>3</v>
      </c>
      <c r="G97" s="9" t="s">
        <v>4</v>
      </c>
      <c r="H97" s="46" t="s">
        <v>6</v>
      </c>
      <c r="I97" s="11" t="s">
        <v>3</v>
      </c>
      <c r="J97" s="11" t="s">
        <v>7</v>
      </c>
      <c r="K97" s="116" t="s">
        <v>96</v>
      </c>
      <c r="L97" s="12" t="s">
        <v>8</v>
      </c>
      <c r="M97" s="8" t="s">
        <v>9</v>
      </c>
      <c r="N97" s="10" t="s">
        <v>10</v>
      </c>
      <c r="O97" s="10" t="s">
        <v>11</v>
      </c>
      <c r="P97" s="9" t="s">
        <v>12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0.25" customHeight="1">
      <c r="A98" s="44" t="s">
        <v>77</v>
      </c>
      <c r="B98" s="42">
        <v>45.0</v>
      </c>
      <c r="C98" s="80"/>
      <c r="D98" s="32">
        <f t="shared" ref="D98:D99" si="41">B98*C98</f>
        <v>0</v>
      </c>
      <c r="E98" s="20">
        <v>40.0</v>
      </c>
      <c r="F98" s="80"/>
      <c r="G98" s="32">
        <f t="shared" ref="G98:G99" si="42">E98*F98</f>
        <v>0</v>
      </c>
      <c r="H98" s="20">
        <v>25.0</v>
      </c>
      <c r="I98" s="81"/>
      <c r="J98" s="32">
        <f t="shared" ref="J98:J99" si="43">H98*I98</f>
        <v>0</v>
      </c>
      <c r="K98" s="19">
        <f t="shared" ref="K98:K100" si="44">D98+G98+J98</f>
        <v>0</v>
      </c>
      <c r="L98" s="21">
        <f t="shared" ref="L98:L99" si="45">C98+F98+I98</f>
        <v>0</v>
      </c>
      <c r="M98" s="20">
        <v>17.36</v>
      </c>
      <c r="N98" s="32">
        <v>2.08</v>
      </c>
      <c r="O98" s="32">
        <v>1.74</v>
      </c>
      <c r="P98" s="32">
        <f t="shared" ref="P98:P99" si="46">((B98-M98)*C98)+((E98-M98)*F98)+((H98-M98)*I98)</f>
        <v>0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0.25" customHeight="1">
      <c r="A99" s="44" t="s">
        <v>78</v>
      </c>
      <c r="B99" s="42">
        <v>25.0</v>
      </c>
      <c r="C99" s="80"/>
      <c r="D99" s="32">
        <f t="shared" si="41"/>
        <v>0</v>
      </c>
      <c r="E99" s="20">
        <v>15.0</v>
      </c>
      <c r="F99" s="80"/>
      <c r="G99" s="32">
        <f t="shared" si="42"/>
        <v>0</v>
      </c>
      <c r="H99" s="20">
        <v>20.0</v>
      </c>
      <c r="I99" s="81"/>
      <c r="J99" s="32">
        <f t="shared" si="43"/>
        <v>0</v>
      </c>
      <c r="K99" s="19">
        <f t="shared" si="44"/>
        <v>0</v>
      </c>
      <c r="L99" s="21">
        <f t="shared" si="45"/>
        <v>0</v>
      </c>
      <c r="M99" s="20">
        <v>10.08</v>
      </c>
      <c r="N99" s="32">
        <v>1.21</v>
      </c>
      <c r="O99" s="32">
        <v>1.01</v>
      </c>
      <c r="P99" s="32">
        <f t="shared" si="46"/>
        <v>0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20.25" customHeight="1">
      <c r="A100" s="44"/>
      <c r="B100" s="78"/>
      <c r="C100" s="70" t="s">
        <v>26</v>
      </c>
      <c r="D100" s="70">
        <f>SUM(D98+D99)</f>
        <v>0</v>
      </c>
      <c r="E100" s="70"/>
      <c r="F100" s="70" t="s">
        <v>26</v>
      </c>
      <c r="G100" s="70">
        <f>SUM(G98+G99)</f>
        <v>0</v>
      </c>
      <c r="H100" s="71"/>
      <c r="I100" s="71" t="s">
        <v>26</v>
      </c>
      <c r="J100" s="70">
        <f>SUM(J98+J99)</f>
        <v>0</v>
      </c>
      <c r="K100" s="123">
        <f t="shared" si="44"/>
        <v>0</v>
      </c>
      <c r="L100" s="123"/>
      <c r="M100" s="71" t="s">
        <v>26</v>
      </c>
      <c r="N100" s="70"/>
      <c r="O100" s="70"/>
      <c r="P100" s="70">
        <f>SUM(P98)</f>
        <v>0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27.0" customHeight="1">
      <c r="A101" s="79" t="s">
        <v>79</v>
      </c>
      <c r="B101" s="8" t="s">
        <v>2</v>
      </c>
      <c r="C101" s="9" t="s">
        <v>3</v>
      </c>
      <c r="D101" s="10" t="s">
        <v>4</v>
      </c>
      <c r="E101" s="8" t="s">
        <v>5</v>
      </c>
      <c r="F101" s="9" t="s">
        <v>3</v>
      </c>
      <c r="G101" s="9" t="s">
        <v>4</v>
      </c>
      <c r="H101" s="46" t="s">
        <v>6</v>
      </c>
      <c r="I101" s="11" t="s">
        <v>3</v>
      </c>
      <c r="J101" s="11" t="s">
        <v>7</v>
      </c>
      <c r="K101" s="116" t="s">
        <v>96</v>
      </c>
      <c r="L101" s="12" t="s">
        <v>8</v>
      </c>
      <c r="M101" s="8" t="s">
        <v>9</v>
      </c>
      <c r="N101" s="10" t="s">
        <v>10</v>
      </c>
      <c r="O101" s="10" t="s">
        <v>11</v>
      </c>
      <c r="P101" s="9" t="s">
        <v>12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20.25" customHeight="1">
      <c r="A102" s="44" t="s">
        <v>80</v>
      </c>
      <c r="B102" s="42">
        <v>550.0</v>
      </c>
      <c r="C102" s="82">
        <v>33.0</v>
      </c>
      <c r="D102" s="32">
        <f>B102*C102</f>
        <v>18150</v>
      </c>
      <c r="E102" s="20"/>
      <c r="F102" s="80"/>
      <c r="G102" s="32">
        <f>E102*F102</f>
        <v>0</v>
      </c>
      <c r="H102" s="20"/>
      <c r="I102" s="81"/>
      <c r="J102" s="32">
        <f>H102*I102</f>
        <v>0</v>
      </c>
      <c r="K102" s="19">
        <f t="shared" ref="K102:K103" si="47">D102+G102+J102</f>
        <v>18150</v>
      </c>
      <c r="L102" s="21">
        <f>C102+F102+I102</f>
        <v>33</v>
      </c>
      <c r="M102" s="20">
        <v>500.0</v>
      </c>
      <c r="N102" s="32"/>
      <c r="O102" s="32"/>
      <c r="P102" s="32">
        <f>((B102-M102)*C102)+((E102-M102)*F102)+((H102-M102)*I102)</f>
        <v>1650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20.25" customHeight="1">
      <c r="A103" s="83"/>
      <c r="B103" s="84"/>
      <c r="C103" s="85" t="s">
        <v>81</v>
      </c>
      <c r="D103" s="86">
        <f>D17+D28+D38+D41+D64+D77+D83+D96+D100+D102</f>
        <v>57820</v>
      </c>
      <c r="E103" s="87"/>
      <c r="F103" s="85" t="s">
        <v>81</v>
      </c>
      <c r="G103" s="86">
        <f>G17+G28+G41+G64+G77+G83+G100+G102+G96</f>
        <v>0</v>
      </c>
      <c r="H103" s="87"/>
      <c r="I103" s="85" t="s">
        <v>81</v>
      </c>
      <c r="J103" s="86">
        <f>J17+J28+J38+J41+J64+J77+J83+J100+J102</f>
        <v>0</v>
      </c>
      <c r="K103" s="118">
        <f t="shared" si="47"/>
        <v>57820</v>
      </c>
      <c r="L103" s="119"/>
      <c r="M103" s="85" t="s">
        <v>81</v>
      </c>
      <c r="N103" s="86"/>
      <c r="O103" s="86"/>
      <c r="P103" s="86">
        <f>P17+P28+P41+P64+P77+P83+P100+P102</f>
        <v>14795</v>
      </c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</row>
    <row r="104" ht="20.25" customHeight="1">
      <c r="A104" s="3"/>
      <c r="B104" s="89"/>
      <c r="C104" s="90" t="s">
        <v>82</v>
      </c>
      <c r="E104" s="91">
        <f>K103</f>
        <v>57820</v>
      </c>
      <c r="G104" s="92"/>
      <c r="H104" s="93"/>
      <c r="I104" s="92"/>
      <c r="J104" s="132"/>
      <c r="K104" s="132"/>
      <c r="L104" s="132"/>
      <c r="M104" s="132"/>
      <c r="N104" s="133" t="s">
        <v>83</v>
      </c>
      <c r="P104" s="93">
        <f>P103</f>
        <v>14795</v>
      </c>
      <c r="Q104" s="9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B105" s="95" t="s">
        <v>84</v>
      </c>
      <c r="I105" s="95"/>
      <c r="J105" s="95"/>
      <c r="K105" s="92"/>
      <c r="L105" s="92"/>
      <c r="M105" s="95"/>
      <c r="R105" s="3"/>
      <c r="S105" s="3"/>
      <c r="T105" s="3"/>
      <c r="U105" s="2"/>
      <c r="V105" s="2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96"/>
      <c r="B106" s="97" t="s">
        <v>85</v>
      </c>
      <c r="C106" s="98"/>
      <c r="D106" s="99" t="s">
        <v>86</v>
      </c>
      <c r="E106" s="100"/>
      <c r="F106" s="100"/>
      <c r="G106" s="99" t="s">
        <v>87</v>
      </c>
      <c r="H106" s="98"/>
      <c r="I106" s="101"/>
      <c r="J106" s="101"/>
      <c r="K106" s="92"/>
      <c r="L106" s="92"/>
      <c r="M106" s="99" t="s">
        <v>88</v>
      </c>
      <c r="N106" s="98"/>
      <c r="O106" s="99" t="s">
        <v>87</v>
      </c>
      <c r="P106" s="98"/>
      <c r="Q106" s="101"/>
      <c r="R106" s="3"/>
      <c r="S106" s="3"/>
      <c r="T106" s="3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102"/>
      <c r="B107" s="103">
        <v>1000.0</v>
      </c>
      <c r="C107" s="98"/>
      <c r="D107" s="104">
        <v>21.0</v>
      </c>
      <c r="E107" s="100"/>
      <c r="F107" s="100"/>
      <c r="G107" s="105">
        <f>D107*B107</f>
        <v>21000</v>
      </c>
      <c r="H107" s="98"/>
      <c r="I107" s="106"/>
      <c r="J107" s="2"/>
      <c r="K107" s="92"/>
      <c r="L107" s="92"/>
      <c r="M107" s="134"/>
      <c r="N107" s="98"/>
      <c r="O107" s="107">
        <v>115.0</v>
      </c>
      <c r="P107" s="98"/>
      <c r="Q107" s="135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102"/>
      <c r="B108" s="103">
        <v>500.0</v>
      </c>
      <c r="C108" s="98"/>
      <c r="D108" s="104">
        <v>6.0</v>
      </c>
      <c r="E108" s="100"/>
      <c r="F108" s="100"/>
      <c r="G108" s="105">
        <f>B108*D108</f>
        <v>3000</v>
      </c>
      <c r="H108" s="98"/>
      <c r="I108" s="106"/>
      <c r="J108" s="2"/>
      <c r="K108" s="92"/>
      <c r="L108" s="92"/>
      <c r="M108" s="134"/>
      <c r="N108" s="98"/>
      <c r="O108" s="107">
        <v>1130.0</v>
      </c>
      <c r="P108" s="98"/>
      <c r="Q108" s="13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102"/>
      <c r="B109" s="103">
        <v>200.0</v>
      </c>
      <c r="C109" s="98"/>
      <c r="D109" s="104"/>
      <c r="E109" s="100"/>
      <c r="F109" s="100"/>
      <c r="G109" s="105">
        <f>D109*B109</f>
        <v>0</v>
      </c>
      <c r="H109" s="98"/>
      <c r="I109" s="106"/>
      <c r="J109" s="2"/>
      <c r="K109" s="92"/>
      <c r="L109" s="92"/>
      <c r="M109" s="134"/>
      <c r="N109" s="98"/>
      <c r="O109" s="107">
        <v>1450.0</v>
      </c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100.0</v>
      </c>
      <c r="C110" s="98"/>
      <c r="D110" s="104">
        <v>18.0</v>
      </c>
      <c r="E110" s="100"/>
      <c r="F110" s="100"/>
      <c r="G110" s="105">
        <f>B110*D110</f>
        <v>1800</v>
      </c>
      <c r="H110" s="98"/>
      <c r="I110" s="106"/>
      <c r="J110" s="2"/>
      <c r="K110" s="92"/>
      <c r="L110" s="92"/>
      <c r="M110" s="134"/>
      <c r="N110" s="98"/>
      <c r="O110" s="107">
        <v>1880.0</v>
      </c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>
        <v>50.0</v>
      </c>
      <c r="C111" s="98"/>
      <c r="D111" s="104">
        <v>10.0</v>
      </c>
      <c r="E111" s="100"/>
      <c r="F111" s="100"/>
      <c r="G111" s="105">
        <f>D111*B111</f>
        <v>500</v>
      </c>
      <c r="H111" s="98"/>
      <c r="I111" s="106"/>
      <c r="J111" s="2"/>
      <c r="K111" s="92"/>
      <c r="L111" s="92"/>
      <c r="M111" s="134"/>
      <c r="N111" s="98"/>
      <c r="O111" s="107">
        <v>400.0</v>
      </c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>
        <v>20.0</v>
      </c>
      <c r="C112" s="98"/>
      <c r="D112" s="104">
        <v>5.0</v>
      </c>
      <c r="E112" s="100"/>
      <c r="F112" s="100"/>
      <c r="G112" s="105">
        <f>B112*D112</f>
        <v>100</v>
      </c>
      <c r="H112" s="98"/>
      <c r="I112" s="106"/>
      <c r="J112" s="2"/>
      <c r="K112" s="92"/>
      <c r="L112" s="92"/>
      <c r="M112" s="134"/>
      <c r="N112" s="98"/>
      <c r="O112" s="107">
        <v>2450.0</v>
      </c>
      <c r="P112" s="98"/>
      <c r="Q112" s="135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96"/>
      <c r="B113" s="97" t="s">
        <v>89</v>
      </c>
      <c r="C113" s="98"/>
      <c r="D113" s="99" t="s">
        <v>86</v>
      </c>
      <c r="E113" s="100"/>
      <c r="F113" s="100"/>
      <c r="G113" s="99" t="s">
        <v>87</v>
      </c>
      <c r="H113" s="98"/>
      <c r="I113" s="109"/>
      <c r="J113" s="92"/>
      <c r="K113" s="92"/>
      <c r="L113" s="92"/>
      <c r="M113" s="134"/>
      <c r="N113" s="98"/>
      <c r="O113" s="107">
        <v>150.0</v>
      </c>
      <c r="P113" s="98"/>
      <c r="Q113" s="135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102"/>
      <c r="B114" s="103">
        <v>20.0</v>
      </c>
      <c r="C114" s="98"/>
      <c r="D114" s="104">
        <v>6.0</v>
      </c>
      <c r="E114" s="100"/>
      <c r="F114" s="100"/>
      <c r="G114" s="105">
        <f>D114*B114</f>
        <v>120</v>
      </c>
      <c r="H114" s="98"/>
      <c r="I114" s="106"/>
      <c r="J114" s="2"/>
      <c r="K114" s="92"/>
      <c r="L114" s="92"/>
      <c r="M114" s="134"/>
      <c r="N114" s="98"/>
      <c r="O114" s="107">
        <v>350.0</v>
      </c>
      <c r="P114" s="98"/>
      <c r="Q114" s="135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102"/>
      <c r="B115" s="103"/>
      <c r="C115" s="98"/>
      <c r="D115" s="104"/>
      <c r="E115" s="100"/>
      <c r="F115" s="100"/>
      <c r="G115" s="105"/>
      <c r="H115" s="98"/>
      <c r="I115" s="106"/>
      <c r="J115" s="2"/>
      <c r="K115" s="92"/>
      <c r="L115" s="92"/>
      <c r="M115" s="103"/>
      <c r="N115" s="98"/>
      <c r="O115" s="107">
        <v>190.0</v>
      </c>
      <c r="P115" s="98"/>
      <c r="Q115" s="135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102"/>
      <c r="B116" s="103"/>
      <c r="C116" s="98"/>
      <c r="D116" s="104"/>
      <c r="E116" s="100"/>
      <c r="F116" s="100"/>
      <c r="G116" s="105"/>
      <c r="H116" s="98"/>
      <c r="I116" s="106"/>
      <c r="J116" s="2"/>
      <c r="K116" s="92"/>
      <c r="L116" s="92"/>
      <c r="M116" s="103"/>
      <c r="N116" s="98"/>
      <c r="O116" s="107">
        <v>260.0</v>
      </c>
      <c r="P116" s="98"/>
      <c r="Q116" s="135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102"/>
      <c r="B117" s="103"/>
      <c r="C117" s="98"/>
      <c r="D117" s="104"/>
      <c r="E117" s="100"/>
      <c r="F117" s="100"/>
      <c r="G117" s="105"/>
      <c r="H117" s="98"/>
      <c r="I117" s="106"/>
      <c r="J117" s="2"/>
      <c r="K117" s="92"/>
      <c r="L117" s="92"/>
      <c r="M117" s="103"/>
      <c r="N117" s="98"/>
      <c r="O117" s="107">
        <v>500.0</v>
      </c>
      <c r="P117" s="98"/>
      <c r="Q117" s="135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102"/>
      <c r="B118" s="103"/>
      <c r="C118" s="98"/>
      <c r="D118" s="104"/>
      <c r="E118" s="100"/>
      <c r="F118" s="100"/>
      <c r="G118" s="105"/>
      <c r="H118" s="98"/>
      <c r="I118" s="106"/>
      <c r="J118" s="2"/>
      <c r="K118" s="92"/>
      <c r="L118" s="92"/>
      <c r="M118" s="103"/>
      <c r="N118" s="98"/>
      <c r="O118" s="107">
        <v>980.0</v>
      </c>
      <c r="P118" s="98"/>
      <c r="Q118" s="135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3">
        <v>10.0</v>
      </c>
      <c r="C119" s="98"/>
      <c r="D119" s="104">
        <v>2.0</v>
      </c>
      <c r="E119" s="100"/>
      <c r="F119" s="100"/>
      <c r="G119" s="105">
        <f>B119*D119</f>
        <v>20</v>
      </c>
      <c r="H119" s="98"/>
      <c r="I119" s="106"/>
      <c r="J119" s="2"/>
      <c r="K119" s="92"/>
      <c r="L119" s="92"/>
      <c r="M119" s="103"/>
      <c r="N119" s="98"/>
      <c r="O119" s="107">
        <v>450.0</v>
      </c>
      <c r="P119" s="98"/>
      <c r="Q119" s="135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3">
        <v>5.0</v>
      </c>
      <c r="C120" s="98"/>
      <c r="D120" s="104">
        <v>11.0</v>
      </c>
      <c r="E120" s="100"/>
      <c r="F120" s="100"/>
      <c r="G120" s="105">
        <f>D120*B120</f>
        <v>55</v>
      </c>
      <c r="H120" s="98"/>
      <c r="I120" s="106"/>
      <c r="J120" s="2"/>
      <c r="K120" s="92"/>
      <c r="L120" s="92"/>
      <c r="M120" s="103"/>
      <c r="N120" s="98"/>
      <c r="O120" s="107">
        <v>1440.0</v>
      </c>
      <c r="P120" s="98"/>
      <c r="Q120" s="92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3"/>
      <c r="C121" s="98"/>
      <c r="D121" s="104"/>
      <c r="E121" s="100"/>
      <c r="F121" s="100"/>
      <c r="G121" s="105"/>
      <c r="H121" s="98"/>
      <c r="I121" s="106"/>
      <c r="J121" s="2"/>
      <c r="K121" s="92"/>
      <c r="L121" s="92"/>
      <c r="M121" s="103"/>
      <c r="N121" s="98"/>
      <c r="O121" s="107">
        <v>550.0</v>
      </c>
      <c r="P121" s="98"/>
      <c r="Q121" s="92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3"/>
      <c r="C122" s="98"/>
      <c r="D122" s="104"/>
      <c r="E122" s="100"/>
      <c r="F122" s="100"/>
      <c r="G122" s="105"/>
      <c r="H122" s="98"/>
      <c r="I122" s="106"/>
      <c r="J122" s="2"/>
      <c r="K122" s="92"/>
      <c r="L122" s="92"/>
      <c r="M122" s="103"/>
      <c r="N122" s="98"/>
      <c r="O122" s="107">
        <v>150.0</v>
      </c>
      <c r="P122" s="98"/>
      <c r="Q122" s="92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3"/>
      <c r="C123" s="98"/>
      <c r="D123" s="104"/>
      <c r="E123" s="100"/>
      <c r="F123" s="100"/>
      <c r="G123" s="105"/>
      <c r="H123" s="98"/>
      <c r="I123" s="106"/>
      <c r="J123" s="2"/>
      <c r="K123" s="92"/>
      <c r="L123" s="92"/>
      <c r="M123" s="103"/>
      <c r="N123" s="98"/>
      <c r="O123" s="107">
        <v>1250.0</v>
      </c>
      <c r="P123" s="98"/>
      <c r="Q123" s="92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102"/>
      <c r="B124" s="103"/>
      <c r="C124" s="98"/>
      <c r="D124" s="104"/>
      <c r="E124" s="100"/>
      <c r="F124" s="100"/>
      <c r="G124" s="105"/>
      <c r="H124" s="98"/>
      <c r="I124" s="106"/>
      <c r="J124" s="2"/>
      <c r="K124" s="92"/>
      <c r="L124" s="92"/>
      <c r="M124" s="103"/>
      <c r="N124" s="98"/>
      <c r="O124" s="107">
        <v>1450.0</v>
      </c>
      <c r="P124" s="98"/>
      <c r="Q124" s="92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102"/>
      <c r="B125" s="103"/>
      <c r="C125" s="98"/>
      <c r="D125" s="104"/>
      <c r="E125" s="100"/>
      <c r="F125" s="100"/>
      <c r="G125" s="105"/>
      <c r="H125" s="98"/>
      <c r="I125" s="106"/>
      <c r="J125" s="2"/>
      <c r="K125" s="92"/>
      <c r="L125" s="92"/>
      <c r="M125" s="103"/>
      <c r="N125" s="98"/>
      <c r="O125" s="107">
        <v>2380.0</v>
      </c>
      <c r="P125" s="98"/>
      <c r="Q125" s="92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102"/>
      <c r="B126" s="103"/>
      <c r="C126" s="98"/>
      <c r="D126" s="104"/>
      <c r="E126" s="100"/>
      <c r="F126" s="100"/>
      <c r="G126" s="105"/>
      <c r="H126" s="98"/>
      <c r="I126" s="106"/>
      <c r="J126" s="2"/>
      <c r="K126" s="92"/>
      <c r="L126" s="92"/>
      <c r="M126" s="103"/>
      <c r="N126" s="98"/>
      <c r="O126" s="107">
        <v>1500.0</v>
      </c>
      <c r="P126" s="98"/>
      <c r="Q126" s="92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102"/>
      <c r="B127" s="43"/>
      <c r="C127" s="43"/>
      <c r="D127" s="104"/>
      <c r="E127" s="104"/>
      <c r="F127" s="104"/>
      <c r="G127" s="32"/>
      <c r="H127" s="32"/>
      <c r="I127" s="106"/>
      <c r="J127" s="2"/>
      <c r="K127" s="92"/>
      <c r="L127" s="92"/>
      <c r="M127" s="103"/>
      <c r="N127" s="98"/>
      <c r="O127" s="107">
        <v>1500.0</v>
      </c>
      <c r="P127" s="98"/>
      <c r="Q127" s="92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102"/>
      <c r="B128" s="43"/>
      <c r="C128" s="43"/>
      <c r="D128" s="104"/>
      <c r="E128" s="104"/>
      <c r="F128" s="104"/>
      <c r="G128" s="32"/>
      <c r="H128" s="32"/>
      <c r="I128" s="106"/>
      <c r="J128" s="2"/>
      <c r="K128" s="92"/>
      <c r="L128" s="92"/>
      <c r="M128" s="103"/>
      <c r="N128" s="98"/>
      <c r="O128" s="107">
        <v>450.0</v>
      </c>
      <c r="P128" s="98"/>
      <c r="Q128" s="92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102"/>
      <c r="B129" s="43"/>
      <c r="C129" s="43"/>
      <c r="D129" s="104"/>
      <c r="E129" s="104"/>
      <c r="F129" s="104"/>
      <c r="G129" s="32"/>
      <c r="H129" s="32"/>
      <c r="I129" s="106"/>
      <c r="J129" s="2"/>
      <c r="K129" s="92"/>
      <c r="L129" s="92"/>
      <c r="M129" s="103"/>
      <c r="N129" s="98"/>
      <c r="O129" s="107">
        <v>150.0</v>
      </c>
      <c r="P129" s="98"/>
      <c r="Q129" s="92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102"/>
      <c r="B130" s="103">
        <v>1.0</v>
      </c>
      <c r="C130" s="98"/>
      <c r="D130" s="104"/>
      <c r="E130" s="100"/>
      <c r="F130" s="100"/>
      <c r="G130" s="105">
        <f>B130*D130</f>
        <v>0</v>
      </c>
      <c r="H130" s="98"/>
      <c r="I130" s="106"/>
      <c r="J130" s="2"/>
      <c r="K130" s="92"/>
      <c r="L130" s="92"/>
      <c r="M130" s="103"/>
      <c r="N130" s="98"/>
      <c r="O130" s="107">
        <v>600.0</v>
      </c>
      <c r="P130" s="98"/>
      <c r="Q130" s="92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20.25" customHeight="1">
      <c r="A131" s="3"/>
      <c r="B131" s="110"/>
      <c r="C131" s="111"/>
      <c r="D131" s="111"/>
      <c r="E131" s="112" t="s">
        <v>90</v>
      </c>
      <c r="F131" s="98"/>
      <c r="G131" s="113">
        <f>SUM(G107:G130)</f>
        <v>26595</v>
      </c>
      <c r="H131" s="98"/>
      <c r="I131" s="111"/>
      <c r="J131" s="111"/>
      <c r="K131" s="92"/>
      <c r="L131" s="92"/>
      <c r="M131" s="111" t="s">
        <v>26</v>
      </c>
      <c r="O131" s="113">
        <f>SUM(O107:O130)</f>
        <v>21725</v>
      </c>
      <c r="P131" s="98"/>
      <c r="Q131" s="136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7.25" customHeight="1">
      <c r="A132" s="3"/>
      <c r="B132" s="110"/>
      <c r="C132" s="111"/>
      <c r="D132" s="111"/>
      <c r="E132" s="112" t="s">
        <v>91</v>
      </c>
      <c r="F132" s="98"/>
      <c r="G132" s="113">
        <f>O131</f>
        <v>21725</v>
      </c>
      <c r="H132" s="98"/>
      <c r="K132" s="92"/>
      <c r="L132" s="92"/>
      <c r="N132" s="3"/>
      <c r="O132" s="3"/>
      <c r="P132" s="3"/>
      <c r="Q132" s="3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20.25" customHeight="1">
      <c r="A133" s="3"/>
      <c r="B133" s="110"/>
      <c r="C133" s="111"/>
      <c r="D133" s="111"/>
      <c r="E133" s="112" t="s">
        <v>92</v>
      </c>
      <c r="F133" s="98"/>
      <c r="G133" s="114">
        <v>14300.0</v>
      </c>
      <c r="H133" s="98"/>
      <c r="K133" s="92"/>
      <c r="L133" s="92"/>
      <c r="N133" s="3"/>
      <c r="O133" s="3"/>
      <c r="P133" s="3"/>
      <c r="Q133" s="3"/>
      <c r="R133" s="3"/>
      <c r="S133" s="3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20.25" customHeight="1">
      <c r="A134" s="3"/>
      <c r="B134" s="110"/>
      <c r="C134" s="111"/>
      <c r="D134" s="111"/>
      <c r="E134" s="112" t="s">
        <v>93</v>
      </c>
      <c r="F134" s="98"/>
      <c r="G134" s="114"/>
      <c r="H134" s="98"/>
      <c r="K134" s="92"/>
      <c r="L134" s="92"/>
      <c r="N134" s="3"/>
      <c r="O134" s="3"/>
      <c r="P134" s="3"/>
      <c r="Q134" s="3"/>
      <c r="R134" s="3"/>
      <c r="S134" s="3"/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20.25" customHeight="1">
      <c r="A135" s="102"/>
      <c r="B135" s="102"/>
      <c r="C135" s="111"/>
      <c r="D135" s="111"/>
      <c r="E135" s="112" t="s">
        <v>94</v>
      </c>
      <c r="F135" s="98"/>
      <c r="G135" s="114">
        <v>200.0</v>
      </c>
      <c r="H135" s="98"/>
      <c r="I135" s="138" t="s">
        <v>52</v>
      </c>
      <c r="K135" s="92"/>
      <c r="L135" s="92"/>
      <c r="N135" s="3"/>
      <c r="O135" s="3"/>
      <c r="P135" s="3"/>
      <c r="Q135" s="3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20.25" customHeight="1">
      <c r="A136" s="102"/>
      <c r="B136" s="102"/>
      <c r="C136" s="111"/>
      <c r="D136" s="111"/>
      <c r="E136" s="112" t="s">
        <v>95</v>
      </c>
      <c r="F136" s="98"/>
      <c r="G136" s="113">
        <v>0.0</v>
      </c>
      <c r="H136" s="98"/>
      <c r="I136" s="3"/>
      <c r="J136" s="3"/>
      <c r="K136" s="92"/>
      <c r="L136" s="92"/>
      <c r="M136" s="3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8.75" customHeight="1">
      <c r="A137" s="102"/>
      <c r="B137" s="102"/>
      <c r="C137" s="111"/>
      <c r="D137" s="111"/>
      <c r="E137" s="112" t="s">
        <v>26</v>
      </c>
      <c r="F137" s="98"/>
      <c r="G137" s="113">
        <f>SUM(G131:G136)</f>
        <v>62820</v>
      </c>
      <c r="H137" s="98"/>
      <c r="I137" s="3"/>
      <c r="J137" s="3"/>
      <c r="K137" s="92"/>
      <c r="L137" s="92"/>
      <c r="M137" s="3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102"/>
      <c r="B138" s="102"/>
      <c r="C138" s="102"/>
      <c r="D138" s="102"/>
      <c r="E138" s="102"/>
      <c r="F138" s="102"/>
      <c r="G138" s="102"/>
      <c r="H138" s="10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102"/>
      <c r="B139" s="102"/>
      <c r="C139" s="102"/>
      <c r="D139" s="102"/>
      <c r="E139" s="102"/>
      <c r="F139" s="102"/>
      <c r="G139" s="102"/>
      <c r="H139" s="10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102"/>
      <c r="B140" s="102"/>
      <c r="C140" s="102"/>
      <c r="D140" s="102"/>
      <c r="E140" s="102"/>
      <c r="F140" s="102"/>
      <c r="G140" s="102"/>
      <c r="H140" s="10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3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3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19">
        <f t="shared" ref="S150:S153" si="48">E161*H161</f>
        <v>0</v>
      </c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19">
        <f t="shared" si="48"/>
        <v>0</v>
      </c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19">
        <f t="shared" si="48"/>
        <v>0</v>
      </c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19">
        <f t="shared" si="48"/>
        <v>0</v>
      </c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5.75" customHeight="1">
      <c r="A344" s="3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"/>
      <c r="V344" s="2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5.75" customHeight="1">
      <c r="A345" s="3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"/>
      <c r="V345" s="2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5.75" customHeight="1">
      <c r="A346" s="3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"/>
      <c r="V346" s="2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5.75" customHeight="1">
      <c r="A347" s="3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"/>
      <c r="V347" s="2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5.75" customHeight="1">
      <c r="A348" s="3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"/>
      <c r="V348" s="2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15.75" customHeight="1">
      <c r="A349" s="3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"/>
      <c r="V349" s="2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15.75" customHeight="1">
      <c r="A350" s="3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"/>
      <c r="V350" s="2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15.75" customHeight="1">
      <c r="A351" s="3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"/>
      <c r="V351" s="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15.75" customHeight="1">
      <c r="A352" s="3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"/>
      <c r="V352" s="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15.75" customHeight="1">
      <c r="A353" s="3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"/>
      <c r="V353" s="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  <row r="1020" ht="15.75" customHeight="1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</row>
    <row r="1021" ht="15.75" customHeight="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</row>
    <row r="1022" ht="15.75" customHeight="1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</row>
    <row r="1023" ht="15.75" customHeight="1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</row>
    <row r="1024" ht="15.75" customHeight="1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</row>
    <row r="1025" ht="15.75" customHeight="1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</row>
    <row r="1026" ht="15.75" customHeight="1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</row>
    <row r="1027" ht="15.75" customHeight="1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</row>
    <row r="1028" ht="15.75" customHeight="1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</row>
    <row r="1029" ht="15.75" customHeight="1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</row>
    <row r="1030" ht="15.75" customHeight="1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</row>
    <row r="1031" ht="15.75" customHeight="1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</row>
    <row r="1032" ht="15.75" customHeight="1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</row>
    <row r="1033" ht="15.75" customHeight="1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</row>
    <row r="1034" ht="15.75" customHeight="1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</row>
    <row r="1035" ht="15.75" customHeight="1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</row>
    <row r="1036" ht="15.75" customHeight="1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</row>
  </sheetData>
  <mergeCells count="137">
    <mergeCell ref="M112:N112"/>
    <mergeCell ref="M113:N113"/>
    <mergeCell ref="M109:N109"/>
    <mergeCell ref="O109:P109"/>
    <mergeCell ref="M110:N110"/>
    <mergeCell ref="O110:P110"/>
    <mergeCell ref="M111:N111"/>
    <mergeCell ref="O111:P111"/>
    <mergeCell ref="O112:P112"/>
    <mergeCell ref="O113:P113"/>
    <mergeCell ref="C104:D104"/>
    <mergeCell ref="E104:F104"/>
    <mergeCell ref="N104:O104"/>
    <mergeCell ref="B105:H105"/>
    <mergeCell ref="B106:C106"/>
    <mergeCell ref="D106:F106"/>
    <mergeCell ref="G106:H106"/>
    <mergeCell ref="D109:F109"/>
    <mergeCell ref="G109:H109"/>
    <mergeCell ref="M105:Q105"/>
    <mergeCell ref="M106:N106"/>
    <mergeCell ref="O106:P106"/>
    <mergeCell ref="M107:N107"/>
    <mergeCell ref="O107:P107"/>
    <mergeCell ref="M108:N108"/>
    <mergeCell ref="O108:P108"/>
    <mergeCell ref="B107:C107"/>
    <mergeCell ref="D107:F107"/>
    <mergeCell ref="G107:H107"/>
    <mergeCell ref="B108:C108"/>
    <mergeCell ref="D108:F108"/>
    <mergeCell ref="G108:H108"/>
    <mergeCell ref="B109:C109"/>
    <mergeCell ref="D112:F112"/>
    <mergeCell ref="G112:H112"/>
    <mergeCell ref="B110:C110"/>
    <mergeCell ref="D110:F110"/>
    <mergeCell ref="G110:H110"/>
    <mergeCell ref="B111:C111"/>
    <mergeCell ref="D111:F111"/>
    <mergeCell ref="G111:H111"/>
    <mergeCell ref="B112:C112"/>
    <mergeCell ref="D116:F116"/>
    <mergeCell ref="G116:H116"/>
    <mergeCell ref="D122:F122"/>
    <mergeCell ref="G122:H122"/>
    <mergeCell ref="B120:C120"/>
    <mergeCell ref="D120:F120"/>
    <mergeCell ref="G120:H120"/>
    <mergeCell ref="B121:C121"/>
    <mergeCell ref="D121:F121"/>
    <mergeCell ref="G121:H121"/>
    <mergeCell ref="B122:C122"/>
    <mergeCell ref="D125:F125"/>
    <mergeCell ref="G125:H125"/>
    <mergeCell ref="B126:C126"/>
    <mergeCell ref="D126:F126"/>
    <mergeCell ref="G126:H126"/>
    <mergeCell ref="B123:C123"/>
    <mergeCell ref="D123:F123"/>
    <mergeCell ref="G123:H123"/>
    <mergeCell ref="B124:C124"/>
    <mergeCell ref="D124:F124"/>
    <mergeCell ref="G124:H124"/>
    <mergeCell ref="B125:C125"/>
    <mergeCell ref="O127:P127"/>
    <mergeCell ref="O128:P128"/>
    <mergeCell ref="O120:P120"/>
    <mergeCell ref="O121:P121"/>
    <mergeCell ref="O122:P122"/>
    <mergeCell ref="O123:P123"/>
    <mergeCell ref="O124:P124"/>
    <mergeCell ref="O125:P125"/>
    <mergeCell ref="O126:P126"/>
    <mergeCell ref="M129:N129"/>
    <mergeCell ref="M130:N130"/>
    <mergeCell ref="M126:N126"/>
    <mergeCell ref="M127:N127"/>
    <mergeCell ref="M128:N128"/>
    <mergeCell ref="O129:P129"/>
    <mergeCell ref="B130:C130"/>
    <mergeCell ref="G130:H130"/>
    <mergeCell ref="O130:P130"/>
    <mergeCell ref="E136:F136"/>
    <mergeCell ref="E137:F137"/>
    <mergeCell ref="E133:F133"/>
    <mergeCell ref="G133:H133"/>
    <mergeCell ref="E134:F134"/>
    <mergeCell ref="G134:H134"/>
    <mergeCell ref="E135:F135"/>
    <mergeCell ref="G135:H135"/>
    <mergeCell ref="G136:H136"/>
    <mergeCell ref="G137:H137"/>
    <mergeCell ref="B113:C113"/>
    <mergeCell ref="D113:F113"/>
    <mergeCell ref="G113:H113"/>
    <mergeCell ref="D114:F114"/>
    <mergeCell ref="G114:H114"/>
    <mergeCell ref="M114:N114"/>
    <mergeCell ref="O114:P114"/>
    <mergeCell ref="B114:C114"/>
    <mergeCell ref="B115:C115"/>
    <mergeCell ref="D115:F115"/>
    <mergeCell ref="G115:H115"/>
    <mergeCell ref="M115:N115"/>
    <mergeCell ref="O115:P115"/>
    <mergeCell ref="B116:C116"/>
    <mergeCell ref="D119:F119"/>
    <mergeCell ref="G119:H119"/>
    <mergeCell ref="B117:C117"/>
    <mergeCell ref="D117:F117"/>
    <mergeCell ref="G117:H117"/>
    <mergeCell ref="B118:C118"/>
    <mergeCell ref="D118:F118"/>
    <mergeCell ref="G118:H118"/>
    <mergeCell ref="B119:C119"/>
    <mergeCell ref="M116:N116"/>
    <mergeCell ref="O116:P116"/>
    <mergeCell ref="M117:N117"/>
    <mergeCell ref="O117:P117"/>
    <mergeCell ref="M118:N118"/>
    <mergeCell ref="O118:P118"/>
    <mergeCell ref="O119:P119"/>
    <mergeCell ref="M119:N119"/>
    <mergeCell ref="M120:N120"/>
    <mergeCell ref="M121:N121"/>
    <mergeCell ref="M122:N122"/>
    <mergeCell ref="M123:N123"/>
    <mergeCell ref="M124:N124"/>
    <mergeCell ref="M125:N125"/>
    <mergeCell ref="D130:F130"/>
    <mergeCell ref="E131:F131"/>
    <mergeCell ref="G131:H131"/>
    <mergeCell ref="M131:N131"/>
    <mergeCell ref="O131:P131"/>
    <mergeCell ref="E132:F132"/>
    <mergeCell ref="G132:H1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45432.0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26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/>
      <c r="D9" s="19">
        <f t="shared" si="1"/>
        <v>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0</v>
      </c>
      <c r="L9" s="21">
        <f t="shared" si="5"/>
        <v>0</v>
      </c>
      <c r="M9" s="20">
        <v>360.0</v>
      </c>
      <c r="N9" s="19">
        <v>43.2</v>
      </c>
      <c r="O9" s="19">
        <v>36.0</v>
      </c>
      <c r="P9" s="19">
        <f t="shared" si="6"/>
        <v>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/>
      <c r="D10" s="19">
        <f t="shared" si="1"/>
        <v>0</v>
      </c>
      <c r="E10" s="20">
        <v>1400.0</v>
      </c>
      <c r="F10" s="19"/>
      <c r="G10" s="19">
        <f t="shared" si="2"/>
        <v>0</v>
      </c>
      <c r="H10" s="20">
        <v>1375.0</v>
      </c>
      <c r="I10" s="117"/>
      <c r="J10" s="19">
        <f t="shared" si="3"/>
        <v>0</v>
      </c>
      <c r="K10" s="19">
        <f t="shared" si="4"/>
        <v>0</v>
      </c>
      <c r="L10" s="21">
        <f t="shared" si="5"/>
        <v>0</v>
      </c>
      <c r="M10" s="20">
        <v>1125.0</v>
      </c>
      <c r="N10" s="19">
        <v>135.0</v>
      </c>
      <c r="O10" s="19">
        <v>112.5</v>
      </c>
      <c r="P10" s="19">
        <f t="shared" si="6"/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/>
      <c r="D12" s="19">
        <f t="shared" si="1"/>
        <v>0</v>
      </c>
      <c r="E12" s="20">
        <v>1400.0</v>
      </c>
      <c r="F12" s="19"/>
      <c r="G12" s="19">
        <f t="shared" si="2"/>
        <v>0</v>
      </c>
      <c r="H12" s="20">
        <v>1375.0</v>
      </c>
      <c r="I12" s="117"/>
      <c r="J12" s="19">
        <f t="shared" si="3"/>
        <v>0</v>
      </c>
      <c r="K12" s="19">
        <f t="shared" si="4"/>
        <v>0</v>
      </c>
      <c r="L12" s="21">
        <f t="shared" si="5"/>
        <v>0</v>
      </c>
      <c r="M12" s="20">
        <v>1125.0</v>
      </c>
      <c r="N12" s="19">
        <v>135.0</v>
      </c>
      <c r="O12" s="19">
        <v>112.5</v>
      </c>
      <c r="P12" s="19">
        <f t="shared" si="6"/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6.0</v>
      </c>
      <c r="D13" s="19">
        <f t="shared" si="1"/>
        <v>2700</v>
      </c>
      <c r="E13" s="20">
        <v>440.0</v>
      </c>
      <c r="F13" s="117">
        <v>1.0</v>
      </c>
      <c r="G13" s="19">
        <f t="shared" si="2"/>
        <v>440</v>
      </c>
      <c r="H13" s="20">
        <v>425.0</v>
      </c>
      <c r="I13" s="19"/>
      <c r="J13" s="19">
        <f t="shared" si="3"/>
        <v>0</v>
      </c>
      <c r="K13" s="19">
        <f t="shared" si="4"/>
        <v>3140</v>
      </c>
      <c r="L13" s="21">
        <f t="shared" si="5"/>
        <v>7</v>
      </c>
      <c r="M13" s="20">
        <v>360.0</v>
      </c>
      <c r="N13" s="19">
        <v>43.2</v>
      </c>
      <c r="O13" s="19">
        <v>36.0</v>
      </c>
      <c r="P13" s="19">
        <f t="shared" si="6"/>
        <v>620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>
        <v>1.0</v>
      </c>
      <c r="D14" s="19">
        <f t="shared" si="1"/>
        <v>500</v>
      </c>
      <c r="E14" s="20">
        <v>480.0</v>
      </c>
      <c r="F14" s="19"/>
      <c r="G14" s="19">
        <f t="shared" si="2"/>
        <v>0</v>
      </c>
      <c r="H14" s="20">
        <v>450.0</v>
      </c>
      <c r="I14" s="117"/>
      <c r="J14" s="19">
        <f t="shared" si="3"/>
        <v>0</v>
      </c>
      <c r="K14" s="19">
        <f t="shared" si="4"/>
        <v>500</v>
      </c>
      <c r="L14" s="21">
        <f t="shared" si="5"/>
        <v>1</v>
      </c>
      <c r="M14" s="20">
        <v>360.0</v>
      </c>
      <c r="N14" s="19">
        <v>43.2</v>
      </c>
      <c r="O14" s="19">
        <v>36.0</v>
      </c>
      <c r="P14" s="19">
        <f t="shared" si="6"/>
        <v>140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/>
      <c r="D15" s="19">
        <f t="shared" si="1"/>
        <v>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0</v>
      </c>
      <c r="L15" s="21">
        <f t="shared" si="5"/>
        <v>0</v>
      </c>
      <c r="M15" s="20">
        <v>200.0</v>
      </c>
      <c r="N15" s="19">
        <v>24.0</v>
      </c>
      <c r="O15" s="19">
        <v>20.0</v>
      </c>
      <c r="P15" s="19">
        <f t="shared" si="6"/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>
        <v>2.0</v>
      </c>
      <c r="D16" s="19">
        <f t="shared" si="1"/>
        <v>3300</v>
      </c>
      <c r="E16" s="20">
        <v>1600.0</v>
      </c>
      <c r="F16" s="19"/>
      <c r="G16" s="19">
        <f t="shared" si="2"/>
        <v>0</v>
      </c>
      <c r="H16" s="20">
        <v>1500.0</v>
      </c>
      <c r="I16" s="19"/>
      <c r="J16" s="19">
        <f t="shared" si="3"/>
        <v>0</v>
      </c>
      <c r="K16" s="19">
        <f t="shared" si="4"/>
        <v>3300</v>
      </c>
      <c r="L16" s="21">
        <f t="shared" si="5"/>
        <v>2</v>
      </c>
      <c r="M16" s="20">
        <v>1125.0</v>
      </c>
      <c r="N16" s="19">
        <v>135.0</v>
      </c>
      <c r="O16" s="19">
        <v>112.5</v>
      </c>
      <c r="P16" s="32">
        <f t="shared" si="6"/>
        <v>1050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6500</v>
      </c>
      <c r="E17" s="33"/>
      <c r="F17" s="33" t="s">
        <v>26</v>
      </c>
      <c r="G17" s="34">
        <f>SUM(G5:G16)</f>
        <v>440</v>
      </c>
      <c r="H17" s="35"/>
      <c r="I17" s="35" t="s">
        <v>26</v>
      </c>
      <c r="J17" s="33">
        <f>SUM(J5:J16)</f>
        <v>0</v>
      </c>
      <c r="K17" s="118">
        <f t="shared" si="4"/>
        <v>6940</v>
      </c>
      <c r="L17" s="119">
        <f>SUM(L5:L16)</f>
        <v>10</v>
      </c>
      <c r="M17" s="35" t="s">
        <v>26</v>
      </c>
      <c r="N17" s="33"/>
      <c r="O17" s="33"/>
      <c r="P17" s="33">
        <f>SUM(P5:P16)</f>
        <v>1810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8"/>
      <c r="D19" s="32">
        <f t="shared" ref="D19:D27" si="7">B19*C19</f>
        <v>0</v>
      </c>
      <c r="E19" s="20">
        <v>350.0</v>
      </c>
      <c r="F19" s="43"/>
      <c r="G19" s="19">
        <f t="shared" ref="G19:G27" si="8">E19*F19</f>
        <v>0</v>
      </c>
      <c r="H19" s="20">
        <v>325.0</v>
      </c>
      <c r="I19" s="32"/>
      <c r="J19" s="32">
        <f t="shared" ref="J19:J27" si="9">H19*I19</f>
        <v>0</v>
      </c>
      <c r="K19" s="19">
        <f t="shared" ref="K19:K28" si="10">D19+G19+J19</f>
        <v>0</v>
      </c>
      <c r="L19" s="21">
        <f t="shared" ref="L19:L27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7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>
        <v>8.0</v>
      </c>
      <c r="D20" s="19">
        <f t="shared" si="7"/>
        <v>15200</v>
      </c>
      <c r="E20" s="20">
        <v>1700.0</v>
      </c>
      <c r="F20" s="26"/>
      <c r="G20" s="19">
        <f t="shared" si="8"/>
        <v>0</v>
      </c>
      <c r="H20" s="20">
        <v>1500.0</v>
      </c>
      <c r="I20" s="117"/>
      <c r="J20" s="19">
        <f t="shared" si="9"/>
        <v>0</v>
      </c>
      <c r="K20" s="19">
        <f t="shared" si="10"/>
        <v>15200</v>
      </c>
      <c r="L20" s="21">
        <f t="shared" si="11"/>
        <v>8</v>
      </c>
      <c r="M20" s="20">
        <v>1200.0</v>
      </c>
      <c r="N20" s="19">
        <v>144.0</v>
      </c>
      <c r="O20" s="19">
        <v>120.0</v>
      </c>
      <c r="P20" s="19">
        <f t="shared" si="12"/>
        <v>5600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121" t="s">
        <v>111</v>
      </c>
      <c r="B21" s="68">
        <v>800.0</v>
      </c>
      <c r="C21" s="26"/>
      <c r="D21" s="19">
        <f t="shared" si="7"/>
        <v>0</v>
      </c>
      <c r="E21" s="122">
        <v>750.0</v>
      </c>
      <c r="F21" s="26"/>
      <c r="G21" s="19">
        <f t="shared" si="8"/>
        <v>0</v>
      </c>
      <c r="H21" s="122">
        <v>700.0</v>
      </c>
      <c r="I21" s="19"/>
      <c r="J21" s="19">
        <f t="shared" si="9"/>
        <v>0</v>
      </c>
      <c r="K21" s="19">
        <f t="shared" si="10"/>
        <v>0</v>
      </c>
      <c r="L21" s="21">
        <f t="shared" si="11"/>
        <v>0</v>
      </c>
      <c r="M21" s="20"/>
      <c r="N21" s="19"/>
      <c r="O21" s="19"/>
      <c r="P21" s="19">
        <f t="shared" si="12"/>
        <v>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30</v>
      </c>
      <c r="B22" s="17">
        <v>860.0</v>
      </c>
      <c r="C22" s="26">
        <v>1.0</v>
      </c>
      <c r="D22" s="19">
        <f t="shared" si="7"/>
        <v>860</v>
      </c>
      <c r="E22" s="20">
        <v>800.0</v>
      </c>
      <c r="F22" s="26"/>
      <c r="G22" s="19">
        <f t="shared" si="8"/>
        <v>0</v>
      </c>
      <c r="H22" s="20">
        <v>750.0</v>
      </c>
      <c r="I22" s="19"/>
      <c r="J22" s="19">
        <f t="shared" si="9"/>
        <v>0</v>
      </c>
      <c r="K22" s="19">
        <f t="shared" si="10"/>
        <v>860</v>
      </c>
      <c r="L22" s="21">
        <f t="shared" si="11"/>
        <v>1</v>
      </c>
      <c r="M22" s="20">
        <v>600.0</v>
      </c>
      <c r="N22" s="19">
        <v>72.0</v>
      </c>
      <c r="O22" s="19">
        <v>60.0</v>
      </c>
      <c r="P22" s="19">
        <f t="shared" si="12"/>
        <v>260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31</v>
      </c>
      <c r="B23" s="17">
        <v>2800.0</v>
      </c>
      <c r="C23" s="18"/>
      <c r="D23" s="19">
        <f t="shared" si="7"/>
        <v>0</v>
      </c>
      <c r="E23" s="20"/>
      <c r="F23" s="18"/>
      <c r="G23" s="19">
        <f t="shared" si="8"/>
        <v>0</v>
      </c>
      <c r="H23" s="20"/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>
        <v>96.0</v>
      </c>
      <c r="O23" s="19">
        <v>80.0</v>
      </c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32</v>
      </c>
      <c r="B24" s="17">
        <v>2000.0</v>
      </c>
      <c r="C24" s="18"/>
      <c r="D24" s="19">
        <f t="shared" si="7"/>
        <v>0</v>
      </c>
      <c r="E24" s="20">
        <v>1800.0</v>
      </c>
      <c r="F24" s="18"/>
      <c r="G24" s="19">
        <f t="shared" si="8"/>
        <v>0</v>
      </c>
      <c r="H24" s="20">
        <v>1500.0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1500.0</v>
      </c>
      <c r="C25" s="26">
        <v>1.0</v>
      </c>
      <c r="D25" s="19">
        <f t="shared" si="7"/>
        <v>1500</v>
      </c>
      <c r="E25" s="20">
        <v>1400.0</v>
      </c>
      <c r="F25" s="18"/>
      <c r="G25" s="19">
        <f t="shared" si="8"/>
        <v>0</v>
      </c>
      <c r="H25" s="20">
        <v>1300.0</v>
      </c>
      <c r="I25" s="19"/>
      <c r="J25" s="19">
        <f t="shared" si="9"/>
        <v>0</v>
      </c>
      <c r="K25" s="19">
        <f t="shared" si="10"/>
        <v>1500</v>
      </c>
      <c r="L25" s="21">
        <f t="shared" si="11"/>
        <v>1</v>
      </c>
      <c r="M25" s="20">
        <v>800.0</v>
      </c>
      <c r="N25" s="19"/>
      <c r="O25" s="19"/>
      <c r="P25" s="19">
        <f t="shared" si="12"/>
        <v>700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22" t="s">
        <v>33</v>
      </c>
      <c r="B26" s="17">
        <v>1000.0</v>
      </c>
      <c r="C26" s="18"/>
      <c r="D26" s="19">
        <f t="shared" si="7"/>
        <v>0</v>
      </c>
      <c r="E26" s="20">
        <v>980.0</v>
      </c>
      <c r="F26" s="18"/>
      <c r="G26" s="19">
        <f t="shared" si="8"/>
        <v>0</v>
      </c>
      <c r="H26" s="20">
        <v>950.0</v>
      </c>
      <c r="I26" s="19"/>
      <c r="J26" s="19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20.25" customHeight="1">
      <c r="A27" s="44" t="s">
        <v>34</v>
      </c>
      <c r="B27" s="17">
        <v>1500.0</v>
      </c>
      <c r="C27" s="18"/>
      <c r="D27" s="19">
        <f t="shared" si="7"/>
        <v>0</v>
      </c>
      <c r="E27" s="20"/>
      <c r="F27" s="18"/>
      <c r="G27" s="19">
        <f t="shared" si="8"/>
        <v>0</v>
      </c>
      <c r="H27" s="20"/>
      <c r="I27" s="32"/>
      <c r="J27" s="32">
        <f t="shared" si="9"/>
        <v>0</v>
      </c>
      <c r="K27" s="19">
        <f t="shared" si="10"/>
        <v>0</v>
      </c>
      <c r="L27" s="21">
        <f t="shared" si="11"/>
        <v>0</v>
      </c>
      <c r="M27" s="20">
        <v>800.0</v>
      </c>
      <c r="N27" s="19"/>
      <c r="O27" s="19"/>
      <c r="P27" s="19">
        <f t="shared" si="12"/>
        <v>0</v>
      </c>
      <c r="Q27" s="3"/>
      <c r="R27" s="3"/>
      <c r="S27" s="3"/>
      <c r="T27" s="3"/>
      <c r="U27" s="2"/>
      <c r="V27" s="2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8.75" customHeight="1">
      <c r="A28" s="3"/>
      <c r="B28" s="33"/>
      <c r="C28" s="33" t="s">
        <v>26</v>
      </c>
      <c r="D28" s="33">
        <f>SUM(D19:D27)</f>
        <v>17560</v>
      </c>
      <c r="E28" s="33"/>
      <c r="F28" s="33" t="s">
        <v>26</v>
      </c>
      <c r="G28" s="34">
        <f>SUM(G19:G27)</f>
        <v>0</v>
      </c>
      <c r="H28" s="35"/>
      <c r="I28" s="35" t="s">
        <v>26</v>
      </c>
      <c r="J28" s="33">
        <f>SUM(J19:J27)</f>
        <v>0</v>
      </c>
      <c r="K28" s="118">
        <f t="shared" si="10"/>
        <v>17560</v>
      </c>
      <c r="L28" s="119"/>
      <c r="M28" s="35" t="s">
        <v>26</v>
      </c>
      <c r="N28" s="33"/>
      <c r="O28" s="33"/>
      <c r="P28" s="33">
        <f>SUM(P19:P27)</f>
        <v>6560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7.0" customHeight="1">
      <c r="A29" s="45" t="s">
        <v>35</v>
      </c>
      <c r="B29" s="8" t="s">
        <v>2</v>
      </c>
      <c r="C29" s="9" t="s">
        <v>3</v>
      </c>
      <c r="D29" s="10" t="s">
        <v>4</v>
      </c>
      <c r="E29" s="8" t="s">
        <v>5</v>
      </c>
      <c r="F29" s="9" t="s">
        <v>3</v>
      </c>
      <c r="G29" s="9" t="s">
        <v>4</v>
      </c>
      <c r="H29" s="46" t="s">
        <v>6</v>
      </c>
      <c r="I29" s="11" t="s">
        <v>3</v>
      </c>
      <c r="J29" s="11" t="s">
        <v>7</v>
      </c>
      <c r="K29" s="116" t="s">
        <v>96</v>
      </c>
      <c r="L29" s="12" t="s">
        <v>8</v>
      </c>
      <c r="M29" s="8" t="s">
        <v>9</v>
      </c>
      <c r="N29" s="10" t="s">
        <v>10</v>
      </c>
      <c r="O29" s="10" t="s">
        <v>11</v>
      </c>
      <c r="P29" s="9" t="s">
        <v>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6" t="s">
        <v>36</v>
      </c>
      <c r="B30" s="17">
        <v>1450.0</v>
      </c>
      <c r="C30" s="26">
        <v>2.0</v>
      </c>
      <c r="D30" s="19">
        <f t="shared" ref="D30:D37" si="13">B30*C30</f>
        <v>2900</v>
      </c>
      <c r="E30" s="20">
        <v>1400.0</v>
      </c>
      <c r="F30" s="26"/>
      <c r="G30" s="19">
        <f t="shared" ref="G30:G37" si="14">E30*F30</f>
        <v>0</v>
      </c>
      <c r="H30" s="20">
        <v>1300.0</v>
      </c>
      <c r="I30" s="117"/>
      <c r="J30" s="19">
        <f t="shared" ref="J30:J37" si="15">H30*I30</f>
        <v>0</v>
      </c>
      <c r="K30" s="19">
        <f t="shared" ref="K30:K38" si="16">D30+G30+J30</f>
        <v>2900</v>
      </c>
      <c r="L30" s="21">
        <f t="shared" ref="L30:L37" si="17">C30+F30+I30</f>
        <v>2</v>
      </c>
      <c r="M30" s="20">
        <v>1000.0</v>
      </c>
      <c r="N30" s="19">
        <v>120.0</v>
      </c>
      <c r="O30" s="19">
        <v>100.0</v>
      </c>
      <c r="P30" s="19">
        <f t="shared" ref="P30:P37" si="18">((B30-M30)*C30)+((E30-M30)*F30)+((H30-M30)*I30)</f>
        <v>900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97</v>
      </c>
      <c r="B31" s="68">
        <v>150.0</v>
      </c>
      <c r="C31" s="26"/>
      <c r="D31" s="19">
        <f t="shared" si="13"/>
        <v>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0</v>
      </c>
      <c r="L31" s="21">
        <f t="shared" si="17"/>
        <v>0</v>
      </c>
      <c r="M31" s="122">
        <v>110.0</v>
      </c>
      <c r="N31" s="117">
        <v>12.0</v>
      </c>
      <c r="O31" s="117">
        <v>10.0</v>
      </c>
      <c r="P31" s="19">
        <f t="shared" si="18"/>
        <v>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121" t="s">
        <v>108</v>
      </c>
      <c r="B32" s="68">
        <v>150.0</v>
      </c>
      <c r="C32" s="26">
        <v>2.0</v>
      </c>
      <c r="D32" s="19">
        <f t="shared" si="13"/>
        <v>300</v>
      </c>
      <c r="E32" s="122">
        <v>140.0</v>
      </c>
      <c r="F32" s="18"/>
      <c r="G32" s="19">
        <f t="shared" si="14"/>
        <v>0</v>
      </c>
      <c r="H32" s="122">
        <v>135.0</v>
      </c>
      <c r="I32" s="19"/>
      <c r="J32" s="19">
        <f t="shared" si="15"/>
        <v>0</v>
      </c>
      <c r="K32" s="19">
        <f t="shared" si="16"/>
        <v>300</v>
      </c>
      <c r="L32" s="21">
        <f t="shared" si="17"/>
        <v>2</v>
      </c>
      <c r="M32" s="122">
        <v>100.0</v>
      </c>
      <c r="N32" s="117">
        <v>12.0</v>
      </c>
      <c r="O32" s="117">
        <v>10.0</v>
      </c>
      <c r="P32" s="19">
        <f t="shared" si="18"/>
        <v>100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22" t="s">
        <v>37</v>
      </c>
      <c r="B33" s="17">
        <v>375.0</v>
      </c>
      <c r="C33" s="26"/>
      <c r="D33" s="19">
        <f t="shared" si="13"/>
        <v>0</v>
      </c>
      <c r="E33" s="20">
        <v>360.0</v>
      </c>
      <c r="F33" s="18"/>
      <c r="G33" s="19">
        <f t="shared" si="14"/>
        <v>0</v>
      </c>
      <c r="H33" s="20">
        <v>340.0</v>
      </c>
      <c r="I33" s="19"/>
      <c r="J33" s="19">
        <f t="shared" si="15"/>
        <v>0</v>
      </c>
      <c r="K33" s="19">
        <f t="shared" si="16"/>
        <v>0</v>
      </c>
      <c r="L33" s="21">
        <f t="shared" si="17"/>
        <v>0</v>
      </c>
      <c r="M33" s="20">
        <v>280.0</v>
      </c>
      <c r="N33" s="19">
        <v>33.6</v>
      </c>
      <c r="O33" s="19">
        <v>28.0</v>
      </c>
      <c r="P33" s="19">
        <f t="shared" si="18"/>
        <v>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47" t="s">
        <v>38</v>
      </c>
      <c r="B34" s="42">
        <v>430.0</v>
      </c>
      <c r="C34" s="48">
        <v>12.0</v>
      </c>
      <c r="D34" s="32">
        <f t="shared" si="13"/>
        <v>5160</v>
      </c>
      <c r="E34" s="20">
        <v>400.0</v>
      </c>
      <c r="F34" s="48"/>
      <c r="G34" s="32">
        <f t="shared" si="14"/>
        <v>0</v>
      </c>
      <c r="H34" s="20">
        <v>350.0</v>
      </c>
      <c r="I34" s="82"/>
      <c r="J34" s="32">
        <f t="shared" si="15"/>
        <v>0</v>
      </c>
      <c r="K34" s="19">
        <f t="shared" si="16"/>
        <v>5160</v>
      </c>
      <c r="L34" s="21">
        <f t="shared" si="17"/>
        <v>12</v>
      </c>
      <c r="M34" s="20">
        <v>260.0</v>
      </c>
      <c r="N34" s="19">
        <v>31.2</v>
      </c>
      <c r="O34" s="19">
        <v>26.0</v>
      </c>
      <c r="P34" s="19">
        <f t="shared" si="18"/>
        <v>2040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20.25" customHeight="1">
      <c r="A35" s="49" t="s">
        <v>39</v>
      </c>
      <c r="B35" s="17">
        <v>450.0</v>
      </c>
      <c r="C35" s="26">
        <v>5.0</v>
      </c>
      <c r="D35" s="19">
        <f t="shared" si="13"/>
        <v>2250</v>
      </c>
      <c r="E35" s="20">
        <v>430.0</v>
      </c>
      <c r="F35" s="26"/>
      <c r="G35" s="19">
        <f t="shared" si="14"/>
        <v>0</v>
      </c>
      <c r="H35" s="20">
        <v>400.0</v>
      </c>
      <c r="I35" s="117"/>
      <c r="J35" s="19">
        <f t="shared" si="15"/>
        <v>0</v>
      </c>
      <c r="K35" s="19">
        <f t="shared" si="16"/>
        <v>2250</v>
      </c>
      <c r="L35" s="21">
        <f t="shared" si="17"/>
        <v>5</v>
      </c>
      <c r="M35" s="20">
        <v>330.0</v>
      </c>
      <c r="N35" s="19">
        <v>39.6</v>
      </c>
      <c r="O35" s="19">
        <v>33.0</v>
      </c>
      <c r="P35" s="19">
        <f t="shared" si="18"/>
        <v>600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9.5" customHeight="1">
      <c r="A36" s="50" t="s">
        <v>40</v>
      </c>
      <c r="B36" s="17">
        <v>450.0</v>
      </c>
      <c r="C36" s="26">
        <v>2.0</v>
      </c>
      <c r="D36" s="19">
        <f t="shared" si="13"/>
        <v>900</v>
      </c>
      <c r="E36" s="20">
        <v>400.0</v>
      </c>
      <c r="F36" s="26"/>
      <c r="G36" s="19">
        <f t="shared" si="14"/>
        <v>0</v>
      </c>
      <c r="H36" s="20">
        <v>375.0</v>
      </c>
      <c r="I36" s="117"/>
      <c r="J36" s="19">
        <f t="shared" si="15"/>
        <v>0</v>
      </c>
      <c r="K36" s="19">
        <f t="shared" si="16"/>
        <v>900</v>
      </c>
      <c r="L36" s="21">
        <f t="shared" si="17"/>
        <v>2</v>
      </c>
      <c r="M36" s="20">
        <v>280.0</v>
      </c>
      <c r="N36" s="19">
        <v>33.6</v>
      </c>
      <c r="O36" s="19">
        <v>28.0</v>
      </c>
      <c r="P36" s="32">
        <f t="shared" si="18"/>
        <v>340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9.5" customHeight="1">
      <c r="A37" s="31" t="s">
        <v>41</v>
      </c>
      <c r="B37" s="17">
        <v>220.0</v>
      </c>
      <c r="C37" s="18"/>
      <c r="D37" s="19">
        <f t="shared" si="13"/>
        <v>0</v>
      </c>
      <c r="E37" s="51"/>
      <c r="F37" s="18"/>
      <c r="G37" s="19">
        <f t="shared" si="14"/>
        <v>0</v>
      </c>
      <c r="H37" s="20"/>
      <c r="I37" s="19"/>
      <c r="J37" s="19">
        <f t="shared" si="15"/>
        <v>0</v>
      </c>
      <c r="K37" s="19">
        <f t="shared" si="16"/>
        <v>0</v>
      </c>
      <c r="L37" s="21">
        <f t="shared" si="17"/>
        <v>0</v>
      </c>
      <c r="M37" s="20">
        <v>120.0</v>
      </c>
      <c r="N37" s="19"/>
      <c r="O37" s="19"/>
      <c r="P37" s="32">
        <f t="shared" si="18"/>
        <v>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15.75" customHeight="1">
      <c r="A38" s="3"/>
      <c r="B38" s="33"/>
      <c r="C38" s="33" t="s">
        <v>26</v>
      </c>
      <c r="D38" s="33">
        <f>SUM(D30:D37)</f>
        <v>11510</v>
      </c>
      <c r="E38" s="33"/>
      <c r="F38" s="33" t="s">
        <v>26</v>
      </c>
      <c r="G38" s="34">
        <f>SUM(G30:G37)</f>
        <v>0</v>
      </c>
      <c r="H38" s="35"/>
      <c r="I38" s="35" t="s">
        <v>26</v>
      </c>
      <c r="J38" s="33">
        <f>SUM(J30:J37)</f>
        <v>0</v>
      </c>
      <c r="K38" s="118">
        <f t="shared" si="16"/>
        <v>11510</v>
      </c>
      <c r="L38" s="119"/>
      <c r="M38" s="35" t="s">
        <v>26</v>
      </c>
      <c r="N38" s="33"/>
      <c r="O38" s="33"/>
      <c r="P38" s="33">
        <f>SUM(P27:P34)</f>
        <v>9600</v>
      </c>
      <c r="Q38" s="3"/>
      <c r="R38" s="3"/>
      <c r="S38" s="3"/>
      <c r="T38" s="3"/>
      <c r="U38" s="2"/>
      <c r="V38" s="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27.0" customHeight="1">
      <c r="A39" s="139" t="s">
        <v>112</v>
      </c>
      <c r="B39" s="8" t="s">
        <v>2</v>
      </c>
      <c r="C39" s="9" t="s">
        <v>3</v>
      </c>
      <c r="D39" s="10" t="s">
        <v>4</v>
      </c>
      <c r="E39" s="8" t="s">
        <v>5</v>
      </c>
      <c r="F39" s="9" t="s">
        <v>3</v>
      </c>
      <c r="G39" s="9" t="s">
        <v>4</v>
      </c>
      <c r="H39" s="46" t="s">
        <v>6</v>
      </c>
      <c r="I39" s="11" t="s">
        <v>3</v>
      </c>
      <c r="J39" s="11" t="s">
        <v>7</v>
      </c>
      <c r="K39" s="116" t="s">
        <v>96</v>
      </c>
      <c r="L39" s="12" t="s">
        <v>8</v>
      </c>
      <c r="M39" s="8" t="s">
        <v>9</v>
      </c>
      <c r="N39" s="10" t="s">
        <v>10</v>
      </c>
      <c r="O39" s="10" t="s">
        <v>11</v>
      </c>
      <c r="P39" s="9" t="s">
        <v>12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19.5" customHeight="1">
      <c r="A40" s="50" t="s">
        <v>113</v>
      </c>
      <c r="B40" s="68">
        <v>400.0</v>
      </c>
      <c r="C40" s="26"/>
      <c r="D40" s="19">
        <f>B40*C40</f>
        <v>0</v>
      </c>
      <c r="E40" s="51"/>
      <c r="F40" s="18"/>
      <c r="G40" s="19">
        <f>E40*F40</f>
        <v>0</v>
      </c>
      <c r="H40" s="20"/>
      <c r="I40" s="19"/>
      <c r="J40" s="19">
        <f>H40*I40</f>
        <v>0</v>
      </c>
      <c r="K40" s="19">
        <f t="shared" ref="K40:K41" si="19">D40+G40+J40</f>
        <v>0</v>
      </c>
      <c r="L40" s="21">
        <f>C40+F40+I40</f>
        <v>0</v>
      </c>
      <c r="M40" s="122">
        <v>350.0</v>
      </c>
      <c r="N40" s="19"/>
      <c r="O40" s="19"/>
      <c r="P40" s="32">
        <f>((B40-M40)*C40)+((E40-M40)*F40)+((H40-M40)*I40)</f>
        <v>0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15.75" customHeight="1">
      <c r="A41" s="3"/>
      <c r="B41" s="33"/>
      <c r="C41" s="33" t="s">
        <v>26</v>
      </c>
      <c r="D41" s="33">
        <f>D40</f>
        <v>0</v>
      </c>
      <c r="E41" s="33"/>
      <c r="F41" s="33" t="s">
        <v>26</v>
      </c>
      <c r="G41" s="34">
        <f>G40</f>
        <v>0</v>
      </c>
      <c r="H41" s="35"/>
      <c r="I41" s="35" t="s">
        <v>26</v>
      </c>
      <c r="J41" s="33">
        <f>J40</f>
        <v>0</v>
      </c>
      <c r="K41" s="118">
        <f t="shared" si="19"/>
        <v>0</v>
      </c>
      <c r="L41" s="119"/>
      <c r="M41" s="35" t="s">
        <v>26</v>
      </c>
      <c r="N41" s="33"/>
      <c r="O41" s="33"/>
      <c r="P41" s="33">
        <f>SUM(P30:P37)</f>
        <v>3980</v>
      </c>
      <c r="Q41" s="3"/>
      <c r="R41" s="3"/>
      <c r="S41" s="3"/>
      <c r="T41" s="3"/>
      <c r="U41" s="2"/>
      <c r="V41" s="2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25.5" customHeight="1">
      <c r="A42" s="36" t="s">
        <v>42</v>
      </c>
      <c r="B42" s="8" t="s">
        <v>2</v>
      </c>
      <c r="C42" s="37" t="s">
        <v>3</v>
      </c>
      <c r="D42" s="38" t="s">
        <v>4</v>
      </c>
      <c r="E42" s="39" t="s">
        <v>5</v>
      </c>
      <c r="F42" s="37" t="s">
        <v>3</v>
      </c>
      <c r="G42" s="37" t="s">
        <v>4</v>
      </c>
      <c r="H42" s="40" t="s">
        <v>6</v>
      </c>
      <c r="I42" s="41" t="s">
        <v>3</v>
      </c>
      <c r="J42" s="41" t="s">
        <v>7</v>
      </c>
      <c r="K42" s="116" t="s">
        <v>96</v>
      </c>
      <c r="L42" s="12" t="s">
        <v>8</v>
      </c>
      <c r="M42" s="8" t="s">
        <v>9</v>
      </c>
      <c r="N42" s="10" t="s">
        <v>10</v>
      </c>
      <c r="O42" s="10" t="s">
        <v>11</v>
      </c>
      <c r="P42" s="41" t="s">
        <v>12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0.25" customHeight="1">
      <c r="A43" s="22" t="s">
        <v>43</v>
      </c>
      <c r="B43" s="17">
        <v>250.0</v>
      </c>
      <c r="C43" s="18"/>
      <c r="D43" s="18">
        <f t="shared" ref="D43:D63" si="20">B43*C43</f>
        <v>0</v>
      </c>
      <c r="E43" s="20"/>
      <c r="F43" s="18"/>
      <c r="G43" s="18">
        <f t="shared" ref="G43:G63" si="21">E43*F43</f>
        <v>0</v>
      </c>
      <c r="H43" s="20"/>
      <c r="I43" s="19"/>
      <c r="J43" s="21">
        <f t="shared" ref="J43:J63" si="22">H43*I43</f>
        <v>0</v>
      </c>
      <c r="K43" s="19">
        <f t="shared" ref="K43:K64" si="23">D43+G43+J43</f>
        <v>0</v>
      </c>
      <c r="L43" s="21">
        <f t="shared" ref="L43:L63" si="24">C43+F43+I43</f>
        <v>0</v>
      </c>
      <c r="M43" s="20"/>
      <c r="N43" s="19"/>
      <c r="O43" s="19"/>
      <c r="P43" s="21">
        <f t="shared" ref="P43:P61" si="25">((B43-M43)*C43)+((E43-M43)*F43)+((H43-M43)*I43)</f>
        <v>0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44" t="s">
        <v>44</v>
      </c>
      <c r="B44" s="17">
        <v>250.0</v>
      </c>
      <c r="C44" s="18"/>
      <c r="D44" s="18">
        <f t="shared" si="20"/>
        <v>0</v>
      </c>
      <c r="E44" s="122">
        <v>150.0</v>
      </c>
      <c r="F44" s="26"/>
      <c r="G44" s="18">
        <f t="shared" si="21"/>
        <v>0</v>
      </c>
      <c r="H44" s="20"/>
      <c r="I44" s="32"/>
      <c r="J44" s="52">
        <f t="shared" si="22"/>
        <v>0</v>
      </c>
      <c r="K44" s="19">
        <f t="shared" si="23"/>
        <v>0</v>
      </c>
      <c r="L44" s="21">
        <f t="shared" si="24"/>
        <v>0</v>
      </c>
      <c r="M44" s="20"/>
      <c r="N44" s="19"/>
      <c r="O44" s="19"/>
      <c r="P44" s="52">
        <f t="shared" si="25"/>
        <v>0</v>
      </c>
      <c r="Q44" s="3"/>
      <c r="R44" s="3"/>
      <c r="S44" s="3"/>
      <c r="T44" s="3"/>
      <c r="U44" s="2"/>
      <c r="V44" s="2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20.25" customHeight="1">
      <c r="A45" s="53" t="s">
        <v>45</v>
      </c>
      <c r="B45" s="17">
        <v>50.0</v>
      </c>
      <c r="C45" s="26"/>
      <c r="D45" s="18">
        <f t="shared" si="20"/>
        <v>0</v>
      </c>
      <c r="E45" s="20">
        <v>35.0</v>
      </c>
      <c r="F45" s="18"/>
      <c r="G45" s="18">
        <f t="shared" si="21"/>
        <v>0</v>
      </c>
      <c r="H45" s="20"/>
      <c r="I45" s="19"/>
      <c r="J45" s="21">
        <f t="shared" si="22"/>
        <v>0</v>
      </c>
      <c r="K45" s="19">
        <f t="shared" si="23"/>
        <v>0</v>
      </c>
      <c r="L45" s="21">
        <f t="shared" si="24"/>
        <v>0</v>
      </c>
      <c r="M45" s="20"/>
      <c r="N45" s="19"/>
      <c r="O45" s="19"/>
      <c r="P45" s="21">
        <f t="shared" si="25"/>
        <v>0</v>
      </c>
      <c r="Q45" s="3"/>
      <c r="R45" s="3"/>
      <c r="S45" s="3"/>
      <c r="T45" s="3"/>
      <c r="U45" s="2"/>
      <c r="V45" s="2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20.25" customHeight="1">
      <c r="A46" s="22" t="s">
        <v>46</v>
      </c>
      <c r="B46" s="17">
        <v>150.0</v>
      </c>
      <c r="C46" s="26">
        <v>20.0</v>
      </c>
      <c r="D46" s="19">
        <f t="shared" si="20"/>
        <v>3000</v>
      </c>
      <c r="E46" s="20">
        <v>120.0</v>
      </c>
      <c r="F46" s="18"/>
      <c r="G46" s="18">
        <f t="shared" si="21"/>
        <v>0</v>
      </c>
      <c r="H46" s="20">
        <v>75.0</v>
      </c>
      <c r="I46" s="19"/>
      <c r="J46" s="21">
        <f t="shared" si="22"/>
        <v>0</v>
      </c>
      <c r="K46" s="19">
        <f t="shared" si="23"/>
        <v>3000</v>
      </c>
      <c r="L46" s="21">
        <f t="shared" si="24"/>
        <v>20</v>
      </c>
      <c r="M46" s="20"/>
      <c r="N46" s="19"/>
      <c r="O46" s="19"/>
      <c r="P46" s="19">
        <f t="shared" si="25"/>
        <v>3000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47</v>
      </c>
      <c r="B47" s="17">
        <v>800.0</v>
      </c>
      <c r="C47" s="18"/>
      <c r="D47" s="18">
        <f t="shared" si="20"/>
        <v>0</v>
      </c>
      <c r="E47" s="20">
        <v>750.0</v>
      </c>
      <c r="F47" s="18"/>
      <c r="G47" s="18">
        <f t="shared" si="21"/>
        <v>0</v>
      </c>
      <c r="H47" s="20">
        <v>700.0</v>
      </c>
      <c r="I47" s="19"/>
      <c r="J47" s="21">
        <f t="shared" si="22"/>
        <v>0</v>
      </c>
      <c r="K47" s="19">
        <f t="shared" si="23"/>
        <v>0</v>
      </c>
      <c r="L47" s="21">
        <f t="shared" si="24"/>
        <v>0</v>
      </c>
      <c r="M47" s="20"/>
      <c r="N47" s="19"/>
      <c r="O47" s="19"/>
      <c r="P47" s="19">
        <f t="shared" si="25"/>
        <v>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54" t="s">
        <v>48</v>
      </c>
      <c r="B48" s="25">
        <v>190.0</v>
      </c>
      <c r="C48" s="55">
        <v>4.0</v>
      </c>
      <c r="D48" s="56">
        <f t="shared" si="20"/>
        <v>760</v>
      </c>
      <c r="E48" s="20">
        <v>175.0</v>
      </c>
      <c r="F48" s="57"/>
      <c r="G48" s="56">
        <f t="shared" si="21"/>
        <v>0</v>
      </c>
      <c r="H48" s="20">
        <v>150.0</v>
      </c>
      <c r="I48" s="28"/>
      <c r="J48" s="58">
        <f t="shared" si="22"/>
        <v>0</v>
      </c>
      <c r="K48" s="19">
        <f t="shared" si="23"/>
        <v>760</v>
      </c>
      <c r="L48" s="21">
        <f t="shared" si="24"/>
        <v>4</v>
      </c>
      <c r="M48" s="20">
        <v>117.0</v>
      </c>
      <c r="N48" s="27">
        <v>14.04</v>
      </c>
      <c r="O48" s="27">
        <v>11.7</v>
      </c>
      <c r="P48" s="19">
        <f t="shared" si="25"/>
        <v>292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20.25" customHeight="1">
      <c r="A49" s="59" t="s">
        <v>48</v>
      </c>
      <c r="B49" s="60">
        <v>180.0</v>
      </c>
      <c r="C49" s="137">
        <v>6.0</v>
      </c>
      <c r="D49" s="61">
        <f t="shared" si="20"/>
        <v>1080</v>
      </c>
      <c r="E49" s="20">
        <v>165.0</v>
      </c>
      <c r="F49" s="62"/>
      <c r="G49" s="61">
        <f t="shared" si="21"/>
        <v>0</v>
      </c>
      <c r="H49" s="20">
        <v>140.0</v>
      </c>
      <c r="I49" s="27"/>
      <c r="J49" s="63">
        <f t="shared" si="22"/>
        <v>0</v>
      </c>
      <c r="K49" s="19">
        <f t="shared" si="23"/>
        <v>1080</v>
      </c>
      <c r="L49" s="21">
        <f t="shared" si="24"/>
        <v>6</v>
      </c>
      <c r="M49" s="20">
        <v>110.0</v>
      </c>
      <c r="N49" s="27">
        <v>13.2</v>
      </c>
      <c r="O49" s="27">
        <v>11.0</v>
      </c>
      <c r="P49" s="32">
        <f t="shared" si="25"/>
        <v>420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20.25" customHeight="1">
      <c r="A50" s="64" t="s">
        <v>49</v>
      </c>
      <c r="B50" s="17">
        <v>75.0</v>
      </c>
      <c r="C50" s="18"/>
      <c r="D50" s="18">
        <f t="shared" si="20"/>
        <v>0</v>
      </c>
      <c r="E50" s="20"/>
      <c r="F50" s="18"/>
      <c r="G50" s="18">
        <f t="shared" si="21"/>
        <v>0</v>
      </c>
      <c r="H50" s="20"/>
      <c r="I50" s="19"/>
      <c r="J50" s="21">
        <f t="shared" si="22"/>
        <v>0</v>
      </c>
      <c r="K50" s="19">
        <f t="shared" si="23"/>
        <v>0</v>
      </c>
      <c r="L50" s="21">
        <f t="shared" si="24"/>
        <v>0</v>
      </c>
      <c r="M50" s="20"/>
      <c r="N50" s="19"/>
      <c r="O50" s="19"/>
      <c r="P50" s="32">
        <f t="shared" si="25"/>
        <v>0</v>
      </c>
      <c r="Q50" s="3"/>
      <c r="R50" s="3"/>
      <c r="S50" s="3"/>
      <c r="T50" s="3"/>
      <c r="U50" s="2"/>
      <c r="V50" s="2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20.25" customHeight="1">
      <c r="A51" s="22" t="s">
        <v>49</v>
      </c>
      <c r="B51" s="17">
        <v>100.0</v>
      </c>
      <c r="C51" s="26"/>
      <c r="D51" s="18">
        <f t="shared" si="20"/>
        <v>0</v>
      </c>
      <c r="E51" s="20">
        <v>80.0</v>
      </c>
      <c r="F51" s="26"/>
      <c r="G51" s="18">
        <f t="shared" si="21"/>
        <v>0</v>
      </c>
      <c r="H51" s="20">
        <v>70.0</v>
      </c>
      <c r="I51" s="19"/>
      <c r="J51" s="21">
        <f t="shared" si="22"/>
        <v>0</v>
      </c>
      <c r="K51" s="19">
        <f t="shared" si="23"/>
        <v>0</v>
      </c>
      <c r="L51" s="21">
        <f t="shared" si="24"/>
        <v>0</v>
      </c>
      <c r="M51" s="20"/>
      <c r="N51" s="19"/>
      <c r="O51" s="19"/>
      <c r="P51" s="21">
        <f t="shared" si="25"/>
        <v>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50</v>
      </c>
      <c r="B52" s="17">
        <v>600.0</v>
      </c>
      <c r="C52" s="26"/>
      <c r="D52" s="18">
        <f t="shared" si="20"/>
        <v>0</v>
      </c>
      <c r="E52" s="20">
        <v>500.0</v>
      </c>
      <c r="F52" s="18"/>
      <c r="G52" s="18">
        <f t="shared" si="21"/>
        <v>0</v>
      </c>
      <c r="H52" s="20">
        <v>400.0</v>
      </c>
      <c r="I52" s="19"/>
      <c r="J52" s="21">
        <f t="shared" si="22"/>
        <v>0</v>
      </c>
      <c r="K52" s="19">
        <f t="shared" si="23"/>
        <v>0</v>
      </c>
      <c r="L52" s="21">
        <f t="shared" si="24"/>
        <v>0</v>
      </c>
      <c r="M52" s="20"/>
      <c r="N52" s="19"/>
      <c r="O52" s="19"/>
      <c r="P52" s="21">
        <f t="shared" si="25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51</v>
      </c>
      <c r="B53" s="17">
        <v>150.0</v>
      </c>
      <c r="C53" s="26">
        <v>4.0</v>
      </c>
      <c r="D53" s="18">
        <f t="shared" si="20"/>
        <v>600</v>
      </c>
      <c r="E53" s="20">
        <v>125.0</v>
      </c>
      <c r="F53" s="18"/>
      <c r="G53" s="18">
        <f t="shared" si="21"/>
        <v>0</v>
      </c>
      <c r="H53" s="20">
        <v>100.0</v>
      </c>
      <c r="I53" s="19"/>
      <c r="J53" s="21">
        <f t="shared" si="22"/>
        <v>0</v>
      </c>
      <c r="K53" s="19">
        <f t="shared" si="23"/>
        <v>600</v>
      </c>
      <c r="L53" s="21">
        <f t="shared" si="24"/>
        <v>4</v>
      </c>
      <c r="M53" s="20"/>
      <c r="N53" s="19"/>
      <c r="O53" s="19"/>
      <c r="P53" s="21">
        <f t="shared" si="25"/>
        <v>600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65" t="s">
        <v>52</v>
      </c>
      <c r="B54" s="17">
        <v>200.0</v>
      </c>
      <c r="C54" s="26">
        <v>1.0</v>
      </c>
      <c r="D54" s="18">
        <f t="shared" si="20"/>
        <v>200</v>
      </c>
      <c r="E54" s="20">
        <v>175.0</v>
      </c>
      <c r="F54" s="18"/>
      <c r="G54" s="18">
        <f t="shared" si="21"/>
        <v>0</v>
      </c>
      <c r="H54" s="20">
        <v>150.0</v>
      </c>
      <c r="I54" s="32"/>
      <c r="J54" s="52">
        <f t="shared" si="22"/>
        <v>0</v>
      </c>
      <c r="K54" s="19">
        <f t="shared" si="23"/>
        <v>200</v>
      </c>
      <c r="L54" s="21">
        <f t="shared" si="24"/>
        <v>1</v>
      </c>
      <c r="M54" s="20"/>
      <c r="N54" s="19"/>
      <c r="O54" s="19"/>
      <c r="P54" s="52">
        <f t="shared" si="25"/>
        <v>200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22" t="s">
        <v>53</v>
      </c>
      <c r="B55" s="17">
        <v>250.0</v>
      </c>
      <c r="C55" s="26">
        <v>27.0</v>
      </c>
      <c r="D55" s="18">
        <f t="shared" si="20"/>
        <v>6750</v>
      </c>
      <c r="E55" s="20">
        <v>230.0</v>
      </c>
      <c r="F55" s="18"/>
      <c r="G55" s="18">
        <f t="shared" si="21"/>
        <v>0</v>
      </c>
      <c r="H55" s="20">
        <v>200.0</v>
      </c>
      <c r="I55" s="117"/>
      <c r="J55" s="21">
        <f t="shared" si="22"/>
        <v>0</v>
      </c>
      <c r="K55" s="19">
        <f t="shared" si="23"/>
        <v>6750</v>
      </c>
      <c r="L55" s="21">
        <f t="shared" si="24"/>
        <v>27</v>
      </c>
      <c r="M55" s="20"/>
      <c r="N55" s="19"/>
      <c r="O55" s="19"/>
      <c r="P55" s="21">
        <f t="shared" si="25"/>
        <v>6750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22" t="s">
        <v>54</v>
      </c>
      <c r="B56" s="17">
        <v>120.0</v>
      </c>
      <c r="C56" s="18"/>
      <c r="D56" s="18">
        <f t="shared" si="20"/>
        <v>0</v>
      </c>
      <c r="E56" s="20">
        <v>100.0</v>
      </c>
      <c r="F56" s="18"/>
      <c r="G56" s="18">
        <f t="shared" si="21"/>
        <v>0</v>
      </c>
      <c r="H56" s="20">
        <v>80.0</v>
      </c>
      <c r="I56" s="19"/>
      <c r="J56" s="21">
        <f t="shared" si="22"/>
        <v>0</v>
      </c>
      <c r="K56" s="19">
        <f t="shared" si="23"/>
        <v>0</v>
      </c>
      <c r="L56" s="21">
        <f t="shared" si="24"/>
        <v>0</v>
      </c>
      <c r="M56" s="20"/>
      <c r="N56" s="19"/>
      <c r="O56" s="19"/>
      <c r="P56" s="21">
        <f t="shared" si="25"/>
        <v>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22" t="s">
        <v>55</v>
      </c>
      <c r="B57" s="17">
        <v>160.0</v>
      </c>
      <c r="C57" s="26">
        <v>1.0</v>
      </c>
      <c r="D57" s="66">
        <f t="shared" si="20"/>
        <v>160</v>
      </c>
      <c r="E57" s="20"/>
      <c r="F57" s="18"/>
      <c r="G57" s="18">
        <f t="shared" si="21"/>
        <v>0</v>
      </c>
      <c r="H57" s="20"/>
      <c r="I57" s="19"/>
      <c r="J57" s="21">
        <f t="shared" si="22"/>
        <v>0</v>
      </c>
      <c r="K57" s="19">
        <f t="shared" si="23"/>
        <v>160</v>
      </c>
      <c r="L57" s="21">
        <f t="shared" si="24"/>
        <v>1</v>
      </c>
      <c r="M57" s="20"/>
      <c r="N57" s="19"/>
      <c r="O57" s="19"/>
      <c r="P57" s="21">
        <f t="shared" si="25"/>
        <v>160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44" t="s">
        <v>56</v>
      </c>
      <c r="B58" s="17">
        <v>300.0</v>
      </c>
      <c r="C58" s="26">
        <v>2.0</v>
      </c>
      <c r="D58" s="18">
        <f t="shared" si="20"/>
        <v>600</v>
      </c>
      <c r="E58" s="20">
        <v>275.0</v>
      </c>
      <c r="F58" s="18"/>
      <c r="G58" s="18">
        <f t="shared" si="21"/>
        <v>0</v>
      </c>
      <c r="H58" s="20">
        <v>250.0</v>
      </c>
      <c r="I58" s="82"/>
      <c r="J58" s="52">
        <f t="shared" si="22"/>
        <v>0</v>
      </c>
      <c r="K58" s="19">
        <f t="shared" si="23"/>
        <v>600</v>
      </c>
      <c r="L58" s="21">
        <f t="shared" si="24"/>
        <v>2</v>
      </c>
      <c r="M58" s="20"/>
      <c r="N58" s="19"/>
      <c r="O58" s="19"/>
      <c r="P58" s="52">
        <f t="shared" si="25"/>
        <v>600</v>
      </c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67" t="s">
        <v>57</v>
      </c>
      <c r="B59" s="68">
        <v>150.0</v>
      </c>
      <c r="C59" s="26"/>
      <c r="D59" s="18">
        <f t="shared" si="20"/>
        <v>0</v>
      </c>
      <c r="E59" s="20"/>
      <c r="F59" s="18"/>
      <c r="G59" s="18">
        <f t="shared" si="21"/>
        <v>0</v>
      </c>
      <c r="H59" s="20"/>
      <c r="I59" s="32"/>
      <c r="J59" s="52">
        <f t="shared" si="22"/>
        <v>0</v>
      </c>
      <c r="K59" s="19">
        <f t="shared" si="23"/>
        <v>0</v>
      </c>
      <c r="L59" s="21">
        <f t="shared" si="24"/>
        <v>0</v>
      </c>
      <c r="M59" s="20"/>
      <c r="N59" s="19"/>
      <c r="O59" s="19"/>
      <c r="P59" s="52">
        <f t="shared" si="25"/>
        <v>0</v>
      </c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20.25" customHeight="1">
      <c r="A60" s="44" t="s">
        <v>58</v>
      </c>
      <c r="B60" s="17">
        <v>500.0</v>
      </c>
      <c r="C60" s="18"/>
      <c r="D60" s="18">
        <f t="shared" si="20"/>
        <v>0</v>
      </c>
      <c r="E60" s="20">
        <v>450.0</v>
      </c>
      <c r="F60" s="18"/>
      <c r="G60" s="18">
        <f t="shared" si="21"/>
        <v>0</v>
      </c>
      <c r="H60" s="20">
        <v>400.0</v>
      </c>
      <c r="I60" s="32"/>
      <c r="J60" s="52">
        <f t="shared" si="22"/>
        <v>0</v>
      </c>
      <c r="K60" s="19">
        <f t="shared" si="23"/>
        <v>0</v>
      </c>
      <c r="L60" s="21">
        <f t="shared" si="24"/>
        <v>0</v>
      </c>
      <c r="M60" s="20"/>
      <c r="N60" s="19"/>
      <c r="O60" s="19"/>
      <c r="P60" s="52">
        <f t="shared" si="25"/>
        <v>0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0.25" customHeight="1">
      <c r="A61" s="44" t="s">
        <v>59</v>
      </c>
      <c r="B61" s="42">
        <v>350.0</v>
      </c>
      <c r="C61" s="48"/>
      <c r="D61" s="43">
        <f t="shared" si="20"/>
        <v>0</v>
      </c>
      <c r="E61" s="20">
        <v>300.0</v>
      </c>
      <c r="F61" s="43"/>
      <c r="G61" s="43">
        <f t="shared" si="21"/>
        <v>0</v>
      </c>
      <c r="H61" s="20">
        <v>250.0</v>
      </c>
      <c r="I61" s="32"/>
      <c r="J61" s="52">
        <f t="shared" si="22"/>
        <v>0</v>
      </c>
      <c r="K61" s="19">
        <f t="shared" si="23"/>
        <v>0</v>
      </c>
      <c r="L61" s="21">
        <f t="shared" si="24"/>
        <v>0</v>
      </c>
      <c r="M61" s="20"/>
      <c r="N61" s="19"/>
      <c r="O61" s="19"/>
      <c r="P61" s="52">
        <f t="shared" si="25"/>
        <v>0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67" t="s">
        <v>109</v>
      </c>
      <c r="B62" s="42">
        <v>250.0</v>
      </c>
      <c r="C62" s="48"/>
      <c r="D62" s="43">
        <f t="shared" si="20"/>
        <v>0</v>
      </c>
      <c r="E62" s="51">
        <v>200.0</v>
      </c>
      <c r="F62" s="43"/>
      <c r="G62" s="43">
        <f t="shared" si="21"/>
        <v>0</v>
      </c>
      <c r="H62" s="51">
        <v>180.0</v>
      </c>
      <c r="I62" s="32"/>
      <c r="J62" s="52">
        <f t="shared" si="22"/>
        <v>0</v>
      </c>
      <c r="K62" s="19">
        <f t="shared" si="23"/>
        <v>0</v>
      </c>
      <c r="L62" s="21">
        <f t="shared" si="24"/>
        <v>0</v>
      </c>
      <c r="M62" s="51"/>
      <c r="N62" s="19"/>
      <c r="O62" s="19"/>
      <c r="P62" s="32"/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44" t="s">
        <v>60</v>
      </c>
      <c r="B63" s="42">
        <v>250.0</v>
      </c>
      <c r="C63" s="48"/>
      <c r="D63" s="43">
        <f t="shared" si="20"/>
        <v>0</v>
      </c>
      <c r="E63" s="51">
        <v>200.0</v>
      </c>
      <c r="F63" s="43"/>
      <c r="G63" s="43">
        <f t="shared" si="21"/>
        <v>0</v>
      </c>
      <c r="H63" s="51">
        <v>180.0</v>
      </c>
      <c r="I63" s="32"/>
      <c r="J63" s="52">
        <f t="shared" si="22"/>
        <v>0</v>
      </c>
      <c r="K63" s="19">
        <f t="shared" si="23"/>
        <v>0</v>
      </c>
      <c r="L63" s="21">
        <f t="shared" si="24"/>
        <v>0</v>
      </c>
      <c r="M63" s="51"/>
      <c r="N63" s="19"/>
      <c r="O63" s="19"/>
      <c r="P63" s="32"/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15.75" customHeight="1">
      <c r="A64" s="44" t="s">
        <v>61</v>
      </c>
      <c r="B64" s="69"/>
      <c r="C64" s="70" t="s">
        <v>26</v>
      </c>
      <c r="D64" s="70">
        <f>SUM(D43:D63)</f>
        <v>13150</v>
      </c>
      <c r="E64" s="70"/>
      <c r="F64" s="70" t="s">
        <v>26</v>
      </c>
      <c r="G64" s="70">
        <f>SUM(G43:G63)</f>
        <v>0</v>
      </c>
      <c r="H64" s="71"/>
      <c r="I64" s="71" t="s">
        <v>26</v>
      </c>
      <c r="J64" s="70">
        <f>SUM(J43:J63)</f>
        <v>0</v>
      </c>
      <c r="K64" s="123">
        <f t="shared" si="23"/>
        <v>13150</v>
      </c>
      <c r="L64" s="123"/>
      <c r="M64" s="71" t="s">
        <v>26</v>
      </c>
      <c r="N64" s="70"/>
      <c r="O64" s="70"/>
      <c r="P64" s="70">
        <f>SUM(P43:P63)</f>
        <v>12022</v>
      </c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26.25" customHeight="1">
      <c r="A65" s="72" t="s">
        <v>62</v>
      </c>
      <c r="B65" s="8" t="s">
        <v>2</v>
      </c>
      <c r="C65" s="37" t="s">
        <v>3</v>
      </c>
      <c r="D65" s="38" t="s">
        <v>4</v>
      </c>
      <c r="E65" s="39" t="s">
        <v>5</v>
      </c>
      <c r="F65" s="37" t="s">
        <v>3</v>
      </c>
      <c r="G65" s="37" t="s">
        <v>4</v>
      </c>
      <c r="H65" s="40" t="s">
        <v>6</v>
      </c>
      <c r="I65" s="41" t="s">
        <v>3</v>
      </c>
      <c r="J65" s="41" t="s">
        <v>7</v>
      </c>
      <c r="K65" s="116" t="s">
        <v>96</v>
      </c>
      <c r="L65" s="12" t="s">
        <v>8</v>
      </c>
      <c r="M65" s="8" t="s">
        <v>9</v>
      </c>
      <c r="N65" s="10" t="s">
        <v>10</v>
      </c>
      <c r="O65" s="10" t="s">
        <v>11</v>
      </c>
      <c r="P65" s="41" t="s">
        <v>12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0.25" customHeight="1">
      <c r="A66" s="44" t="s">
        <v>63</v>
      </c>
      <c r="B66" s="42">
        <v>320.0</v>
      </c>
      <c r="C66" s="48"/>
      <c r="D66" s="32">
        <f t="shared" ref="D66:D76" si="26">B66*C66</f>
        <v>0</v>
      </c>
      <c r="E66" s="20">
        <v>300.0</v>
      </c>
      <c r="F66" s="43"/>
      <c r="G66" s="32">
        <f t="shared" ref="G66:G76" si="27">E66*F66</f>
        <v>0</v>
      </c>
      <c r="H66" s="20">
        <v>300.0</v>
      </c>
      <c r="I66" s="32"/>
      <c r="J66" s="32">
        <f t="shared" ref="J66:J76" si="28">H66*I66</f>
        <v>0</v>
      </c>
      <c r="K66" s="19">
        <f t="shared" ref="K66:K77" si="29">D66+G66+J66</f>
        <v>0</v>
      </c>
      <c r="L66" s="21">
        <f t="shared" ref="L66:L76" si="30">C66+F66+I66</f>
        <v>0</v>
      </c>
      <c r="M66" s="20">
        <v>240.0</v>
      </c>
      <c r="N66" s="32">
        <v>28.8</v>
      </c>
      <c r="O66" s="32">
        <v>24.0</v>
      </c>
      <c r="P66" s="32">
        <f t="shared" ref="P66:P76" si="31">((B66-M66)*C66)+((E66-M66)*F66)+((H66-M66)*I66)</f>
        <v>0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64</v>
      </c>
      <c r="B67" s="17">
        <v>80.0</v>
      </c>
      <c r="C67" s="26">
        <v>3.0</v>
      </c>
      <c r="D67" s="19">
        <f t="shared" si="26"/>
        <v>240</v>
      </c>
      <c r="E67" s="20">
        <v>70.0</v>
      </c>
      <c r="F67" s="18"/>
      <c r="G67" s="19">
        <f t="shared" si="27"/>
        <v>0</v>
      </c>
      <c r="H67" s="20">
        <v>60.0</v>
      </c>
      <c r="I67" s="32"/>
      <c r="J67" s="32">
        <f t="shared" si="28"/>
        <v>0</v>
      </c>
      <c r="K67" s="19">
        <f t="shared" si="29"/>
        <v>240</v>
      </c>
      <c r="L67" s="21">
        <f t="shared" si="30"/>
        <v>3</v>
      </c>
      <c r="M67" s="20">
        <v>60.0</v>
      </c>
      <c r="N67" s="32"/>
      <c r="O67" s="32"/>
      <c r="P67" s="32">
        <f t="shared" si="31"/>
        <v>60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64</v>
      </c>
      <c r="B68" s="17">
        <v>130.0</v>
      </c>
      <c r="C68" s="26">
        <v>1.0</v>
      </c>
      <c r="D68" s="19">
        <f t="shared" si="26"/>
        <v>130</v>
      </c>
      <c r="E68" s="20">
        <v>120.0</v>
      </c>
      <c r="F68" s="18"/>
      <c r="G68" s="19">
        <f t="shared" si="27"/>
        <v>0</v>
      </c>
      <c r="H68" s="20">
        <v>110.0</v>
      </c>
      <c r="I68" s="32"/>
      <c r="J68" s="32">
        <f t="shared" si="28"/>
        <v>0</v>
      </c>
      <c r="K68" s="19">
        <f t="shared" si="29"/>
        <v>130</v>
      </c>
      <c r="L68" s="21">
        <f t="shared" si="30"/>
        <v>1</v>
      </c>
      <c r="M68" s="20">
        <v>100.0</v>
      </c>
      <c r="N68" s="32"/>
      <c r="O68" s="32"/>
      <c r="P68" s="32">
        <f t="shared" si="31"/>
        <v>30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65</v>
      </c>
      <c r="B69" s="17">
        <v>430.0</v>
      </c>
      <c r="C69" s="26"/>
      <c r="D69" s="21">
        <f t="shared" si="26"/>
        <v>0</v>
      </c>
      <c r="E69" s="20">
        <v>430.0</v>
      </c>
      <c r="F69" s="18"/>
      <c r="G69" s="19">
        <f t="shared" si="27"/>
        <v>0</v>
      </c>
      <c r="H69" s="20">
        <v>430.0</v>
      </c>
      <c r="I69" s="32"/>
      <c r="J69" s="32">
        <f t="shared" si="28"/>
        <v>0</v>
      </c>
      <c r="K69" s="19">
        <f t="shared" si="29"/>
        <v>0</v>
      </c>
      <c r="L69" s="21">
        <f t="shared" si="30"/>
        <v>0</v>
      </c>
      <c r="M69" s="20">
        <v>350.0</v>
      </c>
      <c r="N69" s="32">
        <v>42.0</v>
      </c>
      <c r="O69" s="32">
        <v>35.0</v>
      </c>
      <c r="P69" s="32">
        <f t="shared" si="31"/>
        <v>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66</v>
      </c>
      <c r="B70" s="17">
        <v>170.0</v>
      </c>
      <c r="C70" s="18"/>
      <c r="D70" s="19">
        <f t="shared" si="26"/>
        <v>0</v>
      </c>
      <c r="E70" s="20">
        <v>160.0</v>
      </c>
      <c r="F70" s="18"/>
      <c r="G70" s="19">
        <f t="shared" si="27"/>
        <v>0</v>
      </c>
      <c r="H70" s="20">
        <v>150.0</v>
      </c>
      <c r="I70" s="32"/>
      <c r="J70" s="32">
        <f t="shared" si="28"/>
        <v>0</v>
      </c>
      <c r="K70" s="19">
        <f t="shared" si="29"/>
        <v>0</v>
      </c>
      <c r="L70" s="21">
        <f t="shared" si="30"/>
        <v>0</v>
      </c>
      <c r="M70" s="20">
        <v>125.0</v>
      </c>
      <c r="N70" s="32">
        <v>15.0</v>
      </c>
      <c r="O70" s="32">
        <v>12.5</v>
      </c>
      <c r="P70" s="32">
        <f t="shared" si="31"/>
        <v>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67</v>
      </c>
      <c r="B71" s="17">
        <v>220.0</v>
      </c>
      <c r="C71" s="18"/>
      <c r="D71" s="19">
        <f t="shared" si="26"/>
        <v>0</v>
      </c>
      <c r="E71" s="20"/>
      <c r="F71" s="18"/>
      <c r="G71" s="19">
        <f t="shared" si="27"/>
        <v>0</v>
      </c>
      <c r="H71" s="20"/>
      <c r="I71" s="32"/>
      <c r="J71" s="32">
        <f t="shared" si="28"/>
        <v>0</v>
      </c>
      <c r="K71" s="19">
        <f t="shared" si="29"/>
        <v>0</v>
      </c>
      <c r="L71" s="21">
        <f t="shared" si="30"/>
        <v>0</v>
      </c>
      <c r="M71" s="20"/>
      <c r="N71" s="32"/>
      <c r="O71" s="32"/>
      <c r="P71" s="32">
        <f t="shared" si="31"/>
        <v>0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68</v>
      </c>
      <c r="B72" s="17">
        <v>50.0</v>
      </c>
      <c r="C72" s="18"/>
      <c r="D72" s="19">
        <f t="shared" si="26"/>
        <v>0</v>
      </c>
      <c r="E72" s="20"/>
      <c r="F72" s="18"/>
      <c r="G72" s="19">
        <f t="shared" si="27"/>
        <v>0</v>
      </c>
      <c r="H72" s="20"/>
      <c r="I72" s="32"/>
      <c r="J72" s="32">
        <f t="shared" si="28"/>
        <v>0</v>
      </c>
      <c r="K72" s="19">
        <f t="shared" si="29"/>
        <v>0</v>
      </c>
      <c r="L72" s="21">
        <f t="shared" si="30"/>
        <v>0</v>
      </c>
      <c r="M72" s="20">
        <v>42.0</v>
      </c>
      <c r="N72" s="32"/>
      <c r="O72" s="32"/>
      <c r="P72" s="32">
        <f t="shared" si="31"/>
        <v>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0.25" customHeight="1">
      <c r="A73" s="44" t="s">
        <v>68</v>
      </c>
      <c r="B73" s="17">
        <v>25.0</v>
      </c>
      <c r="C73" s="18"/>
      <c r="D73" s="19">
        <f t="shared" si="26"/>
        <v>0</v>
      </c>
      <c r="E73" s="20"/>
      <c r="F73" s="18"/>
      <c r="G73" s="19">
        <f t="shared" si="27"/>
        <v>0</v>
      </c>
      <c r="H73" s="20"/>
      <c r="I73" s="32"/>
      <c r="J73" s="32">
        <f t="shared" si="28"/>
        <v>0</v>
      </c>
      <c r="K73" s="19">
        <f t="shared" si="29"/>
        <v>0</v>
      </c>
      <c r="L73" s="21">
        <f t="shared" si="30"/>
        <v>0</v>
      </c>
      <c r="M73" s="20">
        <v>20.0</v>
      </c>
      <c r="N73" s="32"/>
      <c r="O73" s="32"/>
      <c r="P73" s="32">
        <f t="shared" si="31"/>
        <v>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0.25" customHeight="1">
      <c r="A74" s="44" t="s">
        <v>69</v>
      </c>
      <c r="B74" s="17">
        <v>115.0</v>
      </c>
      <c r="C74" s="26">
        <v>2.0</v>
      </c>
      <c r="D74" s="19">
        <f t="shared" si="26"/>
        <v>230</v>
      </c>
      <c r="E74" s="20">
        <v>110.0</v>
      </c>
      <c r="F74" s="18"/>
      <c r="G74" s="19">
        <f t="shared" si="27"/>
        <v>0</v>
      </c>
      <c r="H74" s="20">
        <v>105.0</v>
      </c>
      <c r="I74" s="32"/>
      <c r="J74" s="32">
        <f t="shared" si="28"/>
        <v>0</v>
      </c>
      <c r="K74" s="19">
        <f t="shared" si="29"/>
        <v>230</v>
      </c>
      <c r="L74" s="21">
        <f t="shared" si="30"/>
        <v>2</v>
      </c>
      <c r="M74" s="20">
        <v>85.0</v>
      </c>
      <c r="N74" s="32"/>
      <c r="O74" s="32"/>
      <c r="P74" s="32">
        <f t="shared" si="31"/>
        <v>60</v>
      </c>
      <c r="Q74" s="3"/>
      <c r="R74" s="3"/>
      <c r="S74" s="3"/>
      <c r="T74" s="3"/>
      <c r="U74" s="2"/>
      <c r="V74" s="2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44" t="s">
        <v>69</v>
      </c>
      <c r="B75" s="17">
        <v>20.0</v>
      </c>
      <c r="C75" s="26">
        <v>1.0</v>
      </c>
      <c r="D75" s="19">
        <f t="shared" si="26"/>
        <v>20</v>
      </c>
      <c r="E75" s="20">
        <v>20.0</v>
      </c>
      <c r="F75" s="18"/>
      <c r="G75" s="19">
        <f t="shared" si="27"/>
        <v>0</v>
      </c>
      <c r="H75" s="20">
        <v>20.0</v>
      </c>
      <c r="I75" s="32"/>
      <c r="J75" s="32">
        <f t="shared" si="28"/>
        <v>0</v>
      </c>
      <c r="K75" s="19">
        <f t="shared" si="29"/>
        <v>20</v>
      </c>
      <c r="L75" s="21">
        <f t="shared" si="30"/>
        <v>1</v>
      </c>
      <c r="M75" s="20">
        <v>15.0</v>
      </c>
      <c r="N75" s="32"/>
      <c r="O75" s="32"/>
      <c r="P75" s="32">
        <f t="shared" si="31"/>
        <v>5</v>
      </c>
      <c r="Q75" s="3"/>
      <c r="R75" s="3"/>
      <c r="S75" s="3"/>
      <c r="T75" s="3"/>
      <c r="U75" s="2"/>
      <c r="V75" s="2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44" t="s">
        <v>70</v>
      </c>
      <c r="B76" s="42">
        <v>230.0</v>
      </c>
      <c r="C76" s="43"/>
      <c r="D76" s="32">
        <f t="shared" si="26"/>
        <v>0</v>
      </c>
      <c r="E76" s="51"/>
      <c r="F76" s="43"/>
      <c r="G76" s="32">
        <f t="shared" si="27"/>
        <v>0</v>
      </c>
      <c r="H76" s="51"/>
      <c r="I76" s="32"/>
      <c r="J76" s="32">
        <f t="shared" si="28"/>
        <v>0</v>
      </c>
      <c r="K76" s="19">
        <f t="shared" si="29"/>
        <v>0</v>
      </c>
      <c r="L76" s="21">
        <f t="shared" si="30"/>
        <v>0</v>
      </c>
      <c r="M76" s="73"/>
      <c r="N76" s="32"/>
      <c r="O76" s="32"/>
      <c r="P76" s="32">
        <f t="shared" si="31"/>
        <v>0</v>
      </c>
      <c r="Q76" s="3"/>
      <c r="R76" s="3"/>
      <c r="S76" s="3"/>
      <c r="T76" s="3"/>
      <c r="U76" s="2"/>
      <c r="V76" s="2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1.75" customHeight="1">
      <c r="A77" s="74"/>
      <c r="B77" s="75"/>
      <c r="C77" s="70" t="s">
        <v>26</v>
      </c>
      <c r="D77" s="70">
        <f>SUM(D66:D76)</f>
        <v>620</v>
      </c>
      <c r="E77" s="70"/>
      <c r="F77" s="70" t="s">
        <v>26</v>
      </c>
      <c r="G77" s="70">
        <f>SUM(G66:G76)</f>
        <v>0</v>
      </c>
      <c r="H77" s="71"/>
      <c r="I77" s="71" t="s">
        <v>26</v>
      </c>
      <c r="J77" s="70">
        <f>SUM(J66:J76)</f>
        <v>0</v>
      </c>
      <c r="K77" s="123">
        <f t="shared" si="29"/>
        <v>620</v>
      </c>
      <c r="L77" s="123"/>
      <c r="M77" s="71" t="s">
        <v>26</v>
      </c>
      <c r="N77" s="70"/>
      <c r="O77" s="70"/>
      <c r="P77" s="70">
        <f>SUM(P66:P76)</f>
        <v>155</v>
      </c>
      <c r="Q77" s="3"/>
      <c r="R77" s="3"/>
      <c r="S77" s="3"/>
      <c r="T77" s="3"/>
      <c r="U77" s="2"/>
      <c r="V77" s="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4.0" customHeight="1">
      <c r="A78" s="76" t="s">
        <v>71</v>
      </c>
      <c r="B78" s="8" t="s">
        <v>2</v>
      </c>
      <c r="C78" s="9" t="s">
        <v>3</v>
      </c>
      <c r="D78" s="10" t="s">
        <v>4</v>
      </c>
      <c r="E78" s="8" t="s">
        <v>5</v>
      </c>
      <c r="F78" s="9" t="s">
        <v>3</v>
      </c>
      <c r="G78" s="9" t="s">
        <v>4</v>
      </c>
      <c r="H78" s="46" t="s">
        <v>6</v>
      </c>
      <c r="I78" s="11" t="s">
        <v>3</v>
      </c>
      <c r="J78" s="11" t="s">
        <v>7</v>
      </c>
      <c r="K78" s="116" t="s">
        <v>96</v>
      </c>
      <c r="L78" s="12" t="s">
        <v>8</v>
      </c>
      <c r="M78" s="8" t="s">
        <v>9</v>
      </c>
      <c r="N78" s="10" t="s">
        <v>10</v>
      </c>
      <c r="O78" s="10" t="s">
        <v>11</v>
      </c>
      <c r="P78" s="9" t="s">
        <v>12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0.25" customHeight="1">
      <c r="A79" s="77" t="s">
        <v>72</v>
      </c>
      <c r="B79" s="42">
        <v>475.0</v>
      </c>
      <c r="C79" s="43"/>
      <c r="D79" s="32">
        <f t="shared" ref="D79:D82" si="32">B79*C79</f>
        <v>0</v>
      </c>
      <c r="E79" s="20">
        <v>450.0</v>
      </c>
      <c r="F79" s="43"/>
      <c r="G79" s="32">
        <f t="shared" ref="G79:G82" si="33">E79*F79</f>
        <v>0</v>
      </c>
      <c r="H79" s="20">
        <v>430.0</v>
      </c>
      <c r="I79" s="32"/>
      <c r="J79" s="32">
        <f t="shared" ref="J79:J82" si="34">H79*I79</f>
        <v>0</v>
      </c>
      <c r="K79" s="19">
        <f t="shared" ref="K79:K83" si="35">D79+G79+J79</f>
        <v>0</v>
      </c>
      <c r="L79" s="21">
        <f t="shared" ref="L79:L82" si="36">C79+F79+I79</f>
        <v>0</v>
      </c>
      <c r="M79" s="20">
        <v>350.0</v>
      </c>
      <c r="N79" s="19">
        <v>42.0</v>
      </c>
      <c r="O79" s="19">
        <v>35.0</v>
      </c>
      <c r="P79" s="19">
        <f t="shared" ref="P79:P82" si="37">((B79-M79)*C79)+((E79-M79)*F79)+((H79-M79)*I79)</f>
        <v>0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0.25" customHeight="1">
      <c r="A80" s="49" t="s">
        <v>73</v>
      </c>
      <c r="B80" s="17">
        <v>800.0</v>
      </c>
      <c r="C80" s="26">
        <v>1.0</v>
      </c>
      <c r="D80" s="19">
        <f t="shared" si="32"/>
        <v>800</v>
      </c>
      <c r="E80" s="20">
        <v>750.0</v>
      </c>
      <c r="F80" s="26"/>
      <c r="G80" s="19">
        <f t="shared" si="33"/>
        <v>0</v>
      </c>
      <c r="H80" s="20">
        <v>700.0</v>
      </c>
      <c r="I80" s="19"/>
      <c r="J80" s="19">
        <f t="shared" si="34"/>
        <v>0</v>
      </c>
      <c r="K80" s="19">
        <f t="shared" si="35"/>
        <v>800</v>
      </c>
      <c r="L80" s="21">
        <f t="shared" si="36"/>
        <v>1</v>
      </c>
      <c r="M80" s="20">
        <v>550.0</v>
      </c>
      <c r="N80" s="19">
        <v>66.0</v>
      </c>
      <c r="O80" s="19">
        <v>55.0</v>
      </c>
      <c r="P80" s="19">
        <f t="shared" si="37"/>
        <v>250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22" t="s">
        <v>74</v>
      </c>
      <c r="B81" s="17">
        <v>375.0</v>
      </c>
      <c r="C81" s="18"/>
      <c r="D81" s="19">
        <f t="shared" si="32"/>
        <v>0</v>
      </c>
      <c r="E81" s="20">
        <v>350.0</v>
      </c>
      <c r="F81" s="18"/>
      <c r="G81" s="19">
        <f t="shared" si="33"/>
        <v>0</v>
      </c>
      <c r="H81" s="20">
        <v>325.0</v>
      </c>
      <c r="I81" s="19"/>
      <c r="J81" s="19">
        <f t="shared" si="34"/>
        <v>0</v>
      </c>
      <c r="K81" s="19">
        <f t="shared" si="35"/>
        <v>0</v>
      </c>
      <c r="L81" s="21">
        <f t="shared" si="36"/>
        <v>0</v>
      </c>
      <c r="M81" s="20">
        <v>250.0</v>
      </c>
      <c r="N81" s="19">
        <v>30.0</v>
      </c>
      <c r="O81" s="19">
        <v>25.0</v>
      </c>
      <c r="P81" s="19">
        <f t="shared" si="37"/>
        <v>0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22" t="s">
        <v>75</v>
      </c>
      <c r="B82" s="17">
        <v>950.0</v>
      </c>
      <c r="C82" s="18"/>
      <c r="D82" s="19">
        <f t="shared" si="32"/>
        <v>0</v>
      </c>
      <c r="E82" s="20">
        <v>900.0</v>
      </c>
      <c r="F82" s="18"/>
      <c r="G82" s="19">
        <f t="shared" si="33"/>
        <v>0</v>
      </c>
      <c r="H82" s="20">
        <v>800.0</v>
      </c>
      <c r="I82" s="19"/>
      <c r="J82" s="19">
        <f t="shared" si="34"/>
        <v>0</v>
      </c>
      <c r="K82" s="19">
        <f t="shared" si="35"/>
        <v>0</v>
      </c>
      <c r="L82" s="21">
        <f t="shared" si="36"/>
        <v>0</v>
      </c>
      <c r="M82" s="20">
        <v>750.0</v>
      </c>
      <c r="N82" s="19">
        <v>90.0</v>
      </c>
      <c r="O82" s="19">
        <v>75.0</v>
      </c>
      <c r="P82" s="19">
        <f t="shared" si="37"/>
        <v>0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44"/>
      <c r="B83" s="78"/>
      <c r="C83" s="70" t="s">
        <v>26</v>
      </c>
      <c r="D83" s="70">
        <f>SUM(D79:D82)</f>
        <v>800</v>
      </c>
      <c r="E83" s="70"/>
      <c r="F83" s="70" t="s">
        <v>26</v>
      </c>
      <c r="G83" s="70">
        <f>SUM(G79:G82)</f>
        <v>0</v>
      </c>
      <c r="H83" s="71"/>
      <c r="I83" s="71" t="s">
        <v>26</v>
      </c>
      <c r="J83" s="70">
        <f>SUM(J79:J82)</f>
        <v>0</v>
      </c>
      <c r="K83" s="123">
        <f t="shared" si="35"/>
        <v>800</v>
      </c>
      <c r="L83" s="123"/>
      <c r="M83" s="71" t="s">
        <v>26</v>
      </c>
      <c r="N83" s="70"/>
      <c r="O83" s="70"/>
      <c r="P83" s="70">
        <f>SUM(P79:P82)</f>
        <v>250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7.0" customHeight="1">
      <c r="A84" s="124" t="s">
        <v>98</v>
      </c>
      <c r="B84" s="8" t="s">
        <v>2</v>
      </c>
      <c r="C84" s="9" t="s">
        <v>3</v>
      </c>
      <c r="D84" s="10" t="s">
        <v>4</v>
      </c>
      <c r="E84" s="8" t="s">
        <v>5</v>
      </c>
      <c r="F84" s="9" t="s">
        <v>3</v>
      </c>
      <c r="G84" s="9" t="s">
        <v>4</v>
      </c>
      <c r="H84" s="46" t="s">
        <v>6</v>
      </c>
      <c r="I84" s="11" t="s">
        <v>3</v>
      </c>
      <c r="J84" s="11" t="s">
        <v>7</v>
      </c>
      <c r="K84" s="116" t="s">
        <v>96</v>
      </c>
      <c r="L84" s="12" t="s">
        <v>8</v>
      </c>
      <c r="M84" s="8" t="s">
        <v>9</v>
      </c>
      <c r="N84" s="10" t="s">
        <v>10</v>
      </c>
      <c r="O84" s="10" t="s">
        <v>11</v>
      </c>
      <c r="P84" s="9" t="s">
        <v>12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125" t="s">
        <v>99</v>
      </c>
      <c r="B85" s="126">
        <v>100.0</v>
      </c>
      <c r="C85" s="26"/>
      <c r="D85" s="19">
        <f t="shared" ref="D85:D95" si="38">B85*C85</f>
        <v>0</v>
      </c>
      <c r="E85" s="127"/>
      <c r="F85" s="18"/>
      <c r="G85" s="19"/>
      <c r="H85" s="127"/>
      <c r="I85" s="19"/>
      <c r="J85" s="19"/>
      <c r="K85" s="19">
        <f t="shared" ref="K85:K96" si="39">D85+G85+J85</f>
        <v>0</v>
      </c>
      <c r="L85" s="21">
        <f t="shared" ref="L85:L95" si="40">C85+F85+I85</f>
        <v>0</v>
      </c>
      <c r="M85" s="128">
        <v>90.0</v>
      </c>
      <c r="N85" s="19"/>
      <c r="O85" s="19"/>
      <c r="P85" s="19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129" t="s">
        <v>100</v>
      </c>
      <c r="B86" s="130">
        <v>800.0</v>
      </c>
      <c r="C86" s="26"/>
      <c r="D86" s="19">
        <f t="shared" si="38"/>
        <v>0</v>
      </c>
      <c r="E86" s="127"/>
      <c r="F86" s="18"/>
      <c r="G86" s="19"/>
      <c r="H86" s="127"/>
      <c r="I86" s="19"/>
      <c r="J86" s="19"/>
      <c r="K86" s="19">
        <f t="shared" si="39"/>
        <v>0</v>
      </c>
      <c r="L86" s="21">
        <f t="shared" si="40"/>
        <v>0</v>
      </c>
      <c r="M86" s="128">
        <v>700.0</v>
      </c>
      <c r="N86" s="19"/>
      <c r="O86" s="19"/>
      <c r="P86" s="1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31" t="s">
        <v>101</v>
      </c>
      <c r="B87" s="130">
        <v>1750.0</v>
      </c>
      <c r="C87" s="26"/>
      <c r="D87" s="19">
        <f t="shared" si="38"/>
        <v>0</v>
      </c>
      <c r="E87" s="127"/>
      <c r="F87" s="18"/>
      <c r="G87" s="19"/>
      <c r="H87" s="127"/>
      <c r="I87" s="19"/>
      <c r="J87" s="19"/>
      <c r="K87" s="19">
        <f t="shared" si="39"/>
        <v>0</v>
      </c>
      <c r="L87" s="21">
        <f t="shared" si="40"/>
        <v>0</v>
      </c>
      <c r="M87" s="128">
        <v>1500.0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31" t="s">
        <v>46</v>
      </c>
      <c r="B88" s="130">
        <v>100.0</v>
      </c>
      <c r="C88" s="26">
        <v>5.0</v>
      </c>
      <c r="D88" s="19">
        <f t="shared" si="38"/>
        <v>500</v>
      </c>
      <c r="E88" s="127"/>
      <c r="F88" s="18"/>
      <c r="G88" s="19"/>
      <c r="H88" s="127"/>
      <c r="I88" s="19"/>
      <c r="J88" s="19"/>
      <c r="K88" s="19">
        <f t="shared" si="39"/>
        <v>500</v>
      </c>
      <c r="L88" s="21">
        <f t="shared" si="40"/>
        <v>5</v>
      </c>
      <c r="M88" s="128">
        <v>90.0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48</v>
      </c>
      <c r="B89" s="130">
        <v>250.0</v>
      </c>
      <c r="C89" s="26">
        <v>2.0</v>
      </c>
      <c r="D89" s="19">
        <f t="shared" si="38"/>
        <v>500</v>
      </c>
      <c r="E89" s="127"/>
      <c r="F89" s="18"/>
      <c r="G89" s="19"/>
      <c r="H89" s="127"/>
      <c r="I89" s="19"/>
      <c r="J89" s="19"/>
      <c r="K89" s="19">
        <f t="shared" si="39"/>
        <v>500</v>
      </c>
      <c r="L89" s="21">
        <f t="shared" si="40"/>
        <v>2</v>
      </c>
      <c r="M89" s="128">
        <v>200.0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102</v>
      </c>
      <c r="B90" s="130">
        <v>100.0</v>
      </c>
      <c r="C90" s="26">
        <v>1.0</v>
      </c>
      <c r="D90" s="19">
        <f t="shared" si="38"/>
        <v>100</v>
      </c>
      <c r="E90" s="127"/>
      <c r="F90" s="18"/>
      <c r="G90" s="19"/>
      <c r="H90" s="127"/>
      <c r="I90" s="19"/>
      <c r="J90" s="19"/>
      <c r="K90" s="19">
        <f t="shared" si="39"/>
        <v>100</v>
      </c>
      <c r="L90" s="21">
        <f t="shared" si="40"/>
        <v>1</v>
      </c>
      <c r="M90" s="128">
        <v>90.0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103</v>
      </c>
      <c r="B91" s="130">
        <v>1500.0</v>
      </c>
      <c r="C91" s="26"/>
      <c r="D91" s="19">
        <f t="shared" si="38"/>
        <v>0</v>
      </c>
      <c r="E91" s="127"/>
      <c r="F91" s="18"/>
      <c r="G91" s="19"/>
      <c r="H91" s="127"/>
      <c r="I91" s="19"/>
      <c r="J91" s="19"/>
      <c r="K91" s="19">
        <f t="shared" si="39"/>
        <v>0</v>
      </c>
      <c r="L91" s="21">
        <f t="shared" si="40"/>
        <v>0</v>
      </c>
      <c r="M91" s="128">
        <v>1300.0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131" t="s">
        <v>104</v>
      </c>
      <c r="B92" s="130">
        <v>400.0</v>
      </c>
      <c r="C92" s="26"/>
      <c r="D92" s="19">
        <f t="shared" si="38"/>
        <v>0</v>
      </c>
      <c r="E92" s="127"/>
      <c r="F92" s="18"/>
      <c r="G92" s="19"/>
      <c r="H92" s="127"/>
      <c r="I92" s="19"/>
      <c r="J92" s="19"/>
      <c r="K92" s="19">
        <f t="shared" si="39"/>
        <v>0</v>
      </c>
      <c r="L92" s="21">
        <f t="shared" si="40"/>
        <v>0</v>
      </c>
      <c r="M92" s="128">
        <v>350.0</v>
      </c>
      <c r="N92" s="19"/>
      <c r="O92" s="19"/>
      <c r="P92" s="19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0.25" customHeight="1">
      <c r="A93" s="131" t="s">
        <v>105</v>
      </c>
      <c r="B93" s="130">
        <v>700.0</v>
      </c>
      <c r="C93" s="26">
        <v>1.0</v>
      </c>
      <c r="D93" s="19">
        <f t="shared" si="38"/>
        <v>700</v>
      </c>
      <c r="E93" s="127"/>
      <c r="F93" s="18"/>
      <c r="G93" s="19"/>
      <c r="H93" s="127"/>
      <c r="I93" s="19"/>
      <c r="J93" s="19"/>
      <c r="K93" s="19">
        <f t="shared" si="39"/>
        <v>700</v>
      </c>
      <c r="L93" s="21">
        <f t="shared" si="40"/>
        <v>1</v>
      </c>
      <c r="M93" s="128">
        <v>600.0</v>
      </c>
      <c r="N93" s="19"/>
      <c r="O93" s="19"/>
      <c r="P93" s="19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131" t="s">
        <v>106</v>
      </c>
      <c r="B94" s="130">
        <v>150.0</v>
      </c>
      <c r="C94" s="26">
        <v>4.0</v>
      </c>
      <c r="D94" s="19">
        <f t="shared" si="38"/>
        <v>600</v>
      </c>
      <c r="E94" s="127"/>
      <c r="F94" s="18"/>
      <c r="G94" s="19"/>
      <c r="H94" s="127"/>
      <c r="I94" s="19"/>
      <c r="J94" s="19"/>
      <c r="K94" s="19">
        <f t="shared" si="39"/>
        <v>600</v>
      </c>
      <c r="L94" s="21">
        <f t="shared" si="40"/>
        <v>4</v>
      </c>
      <c r="M94" s="128">
        <v>130.0</v>
      </c>
      <c r="N94" s="19"/>
      <c r="O94" s="19"/>
      <c r="P94" s="19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131" t="s">
        <v>107</v>
      </c>
      <c r="B95" s="130">
        <v>2100.0</v>
      </c>
      <c r="C95" s="26"/>
      <c r="D95" s="19">
        <f t="shared" si="38"/>
        <v>0</v>
      </c>
      <c r="E95" s="20"/>
      <c r="F95" s="18"/>
      <c r="G95" s="19"/>
      <c r="H95" s="20"/>
      <c r="I95" s="19"/>
      <c r="J95" s="19"/>
      <c r="K95" s="19">
        <f t="shared" si="39"/>
        <v>0</v>
      </c>
      <c r="L95" s="21">
        <f t="shared" si="40"/>
        <v>0</v>
      </c>
      <c r="M95" s="128">
        <v>1900.0</v>
      </c>
      <c r="N95" s="19"/>
      <c r="O95" s="19"/>
      <c r="P95" s="19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44"/>
      <c r="B96" s="78"/>
      <c r="C96" s="70" t="s">
        <v>26</v>
      </c>
      <c r="D96" s="70">
        <f>SUM(D85:D95)</f>
        <v>2400</v>
      </c>
      <c r="E96" s="70"/>
      <c r="F96" s="70" t="s">
        <v>26</v>
      </c>
      <c r="G96" s="70">
        <f>SUM(G85:G95)</f>
        <v>0</v>
      </c>
      <c r="H96" s="71"/>
      <c r="I96" s="71" t="s">
        <v>26</v>
      </c>
      <c r="J96" s="70">
        <f>SUM(J85:J95)</f>
        <v>0</v>
      </c>
      <c r="K96" s="123">
        <f t="shared" si="39"/>
        <v>2400</v>
      </c>
      <c r="L96" s="123"/>
      <c r="M96" s="71" t="s">
        <v>26</v>
      </c>
      <c r="N96" s="70"/>
      <c r="O96" s="70"/>
      <c r="P96" s="70">
        <f>SUM(P85:P95)</f>
        <v>0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7.0" customHeight="1">
      <c r="A97" s="79" t="s">
        <v>76</v>
      </c>
      <c r="B97" s="8" t="s">
        <v>2</v>
      </c>
      <c r="C97" s="9" t="s">
        <v>3</v>
      </c>
      <c r="D97" s="10" t="s">
        <v>4</v>
      </c>
      <c r="E97" s="8" t="s">
        <v>5</v>
      </c>
      <c r="F97" s="9" t="s">
        <v>3</v>
      </c>
      <c r="G97" s="9" t="s">
        <v>4</v>
      </c>
      <c r="H97" s="46" t="s">
        <v>6</v>
      </c>
      <c r="I97" s="11" t="s">
        <v>3</v>
      </c>
      <c r="J97" s="11" t="s">
        <v>7</v>
      </c>
      <c r="K97" s="116" t="s">
        <v>96</v>
      </c>
      <c r="L97" s="12" t="s">
        <v>8</v>
      </c>
      <c r="M97" s="8" t="s">
        <v>9</v>
      </c>
      <c r="N97" s="10" t="s">
        <v>10</v>
      </c>
      <c r="O97" s="10" t="s">
        <v>11</v>
      </c>
      <c r="P97" s="9" t="s">
        <v>12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0.25" customHeight="1">
      <c r="A98" s="44" t="s">
        <v>77</v>
      </c>
      <c r="B98" s="42">
        <v>45.0</v>
      </c>
      <c r="C98" s="80"/>
      <c r="D98" s="32">
        <f t="shared" ref="D98:D99" si="41">B98*C98</f>
        <v>0</v>
      </c>
      <c r="E98" s="20">
        <v>40.0</v>
      </c>
      <c r="F98" s="80"/>
      <c r="G98" s="32">
        <f t="shared" ref="G98:G99" si="42">E98*F98</f>
        <v>0</v>
      </c>
      <c r="H98" s="20">
        <v>25.0</v>
      </c>
      <c r="I98" s="81"/>
      <c r="J98" s="32">
        <f t="shared" ref="J98:J99" si="43">H98*I98</f>
        <v>0</v>
      </c>
      <c r="K98" s="19">
        <f t="shared" ref="K98:K100" si="44">D98+G98+J98</f>
        <v>0</v>
      </c>
      <c r="L98" s="21">
        <f t="shared" ref="L98:L99" si="45">C98+F98+I98</f>
        <v>0</v>
      </c>
      <c r="M98" s="20">
        <v>17.36</v>
      </c>
      <c r="N98" s="32">
        <v>2.08</v>
      </c>
      <c r="O98" s="32">
        <v>1.74</v>
      </c>
      <c r="P98" s="32">
        <f t="shared" ref="P98:P99" si="46">((B98-M98)*C98)+((E98-M98)*F98)+((H98-M98)*I98)</f>
        <v>0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0.25" customHeight="1">
      <c r="A99" s="44" t="s">
        <v>78</v>
      </c>
      <c r="B99" s="42">
        <v>25.0</v>
      </c>
      <c r="C99" s="80"/>
      <c r="D99" s="32">
        <f t="shared" si="41"/>
        <v>0</v>
      </c>
      <c r="E99" s="20">
        <v>15.0</v>
      </c>
      <c r="F99" s="80"/>
      <c r="G99" s="32">
        <f t="shared" si="42"/>
        <v>0</v>
      </c>
      <c r="H99" s="20">
        <v>20.0</v>
      </c>
      <c r="I99" s="81"/>
      <c r="J99" s="32">
        <f t="shared" si="43"/>
        <v>0</v>
      </c>
      <c r="K99" s="19">
        <f t="shared" si="44"/>
        <v>0</v>
      </c>
      <c r="L99" s="21">
        <f t="shared" si="45"/>
        <v>0</v>
      </c>
      <c r="M99" s="20">
        <v>10.08</v>
      </c>
      <c r="N99" s="32">
        <v>1.21</v>
      </c>
      <c r="O99" s="32">
        <v>1.01</v>
      </c>
      <c r="P99" s="32">
        <f t="shared" si="46"/>
        <v>0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20.25" customHeight="1">
      <c r="A100" s="44"/>
      <c r="B100" s="78"/>
      <c r="C100" s="70" t="s">
        <v>26</v>
      </c>
      <c r="D100" s="70">
        <f>SUM(D98+D99)</f>
        <v>0</v>
      </c>
      <c r="E100" s="70"/>
      <c r="F100" s="70" t="s">
        <v>26</v>
      </c>
      <c r="G100" s="70">
        <f>SUM(G98+G99)</f>
        <v>0</v>
      </c>
      <c r="H100" s="71"/>
      <c r="I100" s="71" t="s">
        <v>26</v>
      </c>
      <c r="J100" s="70">
        <f>SUM(J98+J99)</f>
        <v>0</v>
      </c>
      <c r="K100" s="123">
        <f t="shared" si="44"/>
        <v>0</v>
      </c>
      <c r="L100" s="123"/>
      <c r="M100" s="71" t="s">
        <v>26</v>
      </c>
      <c r="N100" s="70"/>
      <c r="O100" s="70"/>
      <c r="P100" s="70">
        <f>SUM(P98)</f>
        <v>0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27.0" customHeight="1">
      <c r="A101" s="79" t="s">
        <v>79</v>
      </c>
      <c r="B101" s="8" t="s">
        <v>2</v>
      </c>
      <c r="C101" s="9" t="s">
        <v>3</v>
      </c>
      <c r="D101" s="10" t="s">
        <v>4</v>
      </c>
      <c r="E101" s="8" t="s">
        <v>5</v>
      </c>
      <c r="F101" s="9" t="s">
        <v>3</v>
      </c>
      <c r="G101" s="9" t="s">
        <v>4</v>
      </c>
      <c r="H101" s="46" t="s">
        <v>6</v>
      </c>
      <c r="I101" s="11" t="s">
        <v>3</v>
      </c>
      <c r="J101" s="11" t="s">
        <v>7</v>
      </c>
      <c r="K101" s="116" t="s">
        <v>96</v>
      </c>
      <c r="L101" s="12" t="s">
        <v>8</v>
      </c>
      <c r="M101" s="8" t="s">
        <v>9</v>
      </c>
      <c r="N101" s="10" t="s">
        <v>10</v>
      </c>
      <c r="O101" s="10" t="s">
        <v>11</v>
      </c>
      <c r="P101" s="9" t="s">
        <v>12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20.25" customHeight="1">
      <c r="A102" s="44" t="s">
        <v>80</v>
      </c>
      <c r="B102" s="42">
        <v>550.0</v>
      </c>
      <c r="C102" s="82">
        <v>2.0</v>
      </c>
      <c r="D102" s="32">
        <f>B102*C102</f>
        <v>1100</v>
      </c>
      <c r="E102" s="20"/>
      <c r="F102" s="80"/>
      <c r="G102" s="32">
        <f>E102*F102</f>
        <v>0</v>
      </c>
      <c r="H102" s="20"/>
      <c r="I102" s="81"/>
      <c r="J102" s="32">
        <f>H102*I102</f>
        <v>0</v>
      </c>
      <c r="K102" s="19">
        <f t="shared" ref="K102:K103" si="47">D102+G102+J102</f>
        <v>1100</v>
      </c>
      <c r="L102" s="21">
        <f>C102+F102+I102</f>
        <v>2</v>
      </c>
      <c r="M102" s="20">
        <v>500.0</v>
      </c>
      <c r="N102" s="32"/>
      <c r="O102" s="32"/>
      <c r="P102" s="32">
        <f>((B102-M102)*C102)+((E102-M102)*F102)+((H102-M102)*I102)</f>
        <v>100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20.25" customHeight="1">
      <c r="A103" s="83"/>
      <c r="B103" s="84"/>
      <c r="C103" s="85" t="s">
        <v>81</v>
      </c>
      <c r="D103" s="86">
        <f>D17+D28+D38+D41+D64+D77+D83+D96+D100+D102</f>
        <v>53640</v>
      </c>
      <c r="E103" s="87"/>
      <c r="F103" s="85" t="s">
        <v>81</v>
      </c>
      <c r="G103" s="86">
        <f>G17+G28+G41+G64+G77+G83+G100+G102+G96</f>
        <v>440</v>
      </c>
      <c r="H103" s="87"/>
      <c r="I103" s="85" t="s">
        <v>81</v>
      </c>
      <c r="J103" s="86">
        <f>J17+J28+J38+J41+J64+J77+J83+J100+J102</f>
        <v>0</v>
      </c>
      <c r="K103" s="118">
        <f t="shared" si="47"/>
        <v>54080</v>
      </c>
      <c r="L103" s="119"/>
      <c r="M103" s="85" t="s">
        <v>81</v>
      </c>
      <c r="N103" s="86"/>
      <c r="O103" s="86"/>
      <c r="P103" s="86">
        <f>P17+P28+P41+P64+P77+P83+P100+P102</f>
        <v>24877</v>
      </c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</row>
    <row r="104" ht="20.25" customHeight="1">
      <c r="A104" s="3"/>
      <c r="B104" s="89"/>
      <c r="C104" s="90" t="s">
        <v>82</v>
      </c>
      <c r="E104" s="91">
        <f>K103</f>
        <v>54080</v>
      </c>
      <c r="G104" s="92"/>
      <c r="H104" s="93"/>
      <c r="I104" s="92"/>
      <c r="J104" s="132"/>
      <c r="K104" s="132"/>
      <c r="L104" s="132"/>
      <c r="M104" s="132"/>
      <c r="N104" s="133" t="s">
        <v>83</v>
      </c>
      <c r="P104" s="93">
        <f>P103</f>
        <v>24877</v>
      </c>
      <c r="Q104" s="9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B105" s="95" t="s">
        <v>84</v>
      </c>
      <c r="I105" s="95"/>
      <c r="J105" s="95"/>
      <c r="K105" s="92"/>
      <c r="L105" s="92"/>
      <c r="M105" s="95"/>
      <c r="R105" s="3"/>
      <c r="S105" s="3"/>
      <c r="T105" s="3"/>
      <c r="U105" s="2"/>
      <c r="V105" s="2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96"/>
      <c r="B106" s="97" t="s">
        <v>85</v>
      </c>
      <c r="C106" s="98"/>
      <c r="D106" s="99" t="s">
        <v>86</v>
      </c>
      <c r="E106" s="100"/>
      <c r="F106" s="100"/>
      <c r="G106" s="99" t="s">
        <v>87</v>
      </c>
      <c r="H106" s="98"/>
      <c r="I106" s="101"/>
      <c r="J106" s="101"/>
      <c r="K106" s="92"/>
      <c r="L106" s="92"/>
      <c r="M106" s="99" t="s">
        <v>88</v>
      </c>
      <c r="N106" s="98"/>
      <c r="O106" s="99" t="s">
        <v>87</v>
      </c>
      <c r="P106" s="98"/>
      <c r="Q106" s="101"/>
      <c r="R106" s="3"/>
      <c r="S106" s="3"/>
      <c r="T106" s="3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102"/>
      <c r="B107" s="103">
        <v>1000.0</v>
      </c>
      <c r="C107" s="98"/>
      <c r="D107" s="104">
        <v>33.0</v>
      </c>
      <c r="E107" s="100"/>
      <c r="F107" s="100"/>
      <c r="G107" s="105">
        <f>D107*B107</f>
        <v>33000</v>
      </c>
      <c r="H107" s="98"/>
      <c r="I107" s="106"/>
      <c r="J107" s="2"/>
      <c r="K107" s="92"/>
      <c r="L107" s="92"/>
      <c r="M107" s="134"/>
      <c r="N107" s="98"/>
      <c r="O107" s="107">
        <v>1150.0</v>
      </c>
      <c r="P107" s="98"/>
      <c r="Q107" s="135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102"/>
      <c r="B108" s="103">
        <v>500.0</v>
      </c>
      <c r="C108" s="98"/>
      <c r="D108" s="104">
        <v>4.0</v>
      </c>
      <c r="E108" s="100"/>
      <c r="F108" s="100"/>
      <c r="G108" s="105">
        <f>B108*D108</f>
        <v>2000</v>
      </c>
      <c r="H108" s="98"/>
      <c r="I108" s="106"/>
      <c r="J108" s="2"/>
      <c r="K108" s="92"/>
      <c r="L108" s="92"/>
      <c r="M108" s="134"/>
      <c r="N108" s="98"/>
      <c r="O108" s="107">
        <v>860.0</v>
      </c>
      <c r="P108" s="98"/>
      <c r="Q108" s="13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102"/>
      <c r="B109" s="103">
        <v>200.0</v>
      </c>
      <c r="C109" s="98"/>
      <c r="D109" s="104">
        <v>1.0</v>
      </c>
      <c r="E109" s="100"/>
      <c r="F109" s="100"/>
      <c r="G109" s="105">
        <f>D109*B109</f>
        <v>200</v>
      </c>
      <c r="H109" s="98"/>
      <c r="I109" s="106"/>
      <c r="J109" s="2"/>
      <c r="K109" s="92"/>
      <c r="L109" s="92"/>
      <c r="M109" s="134"/>
      <c r="N109" s="98"/>
      <c r="O109" s="107">
        <v>140.0</v>
      </c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100.0</v>
      </c>
      <c r="C110" s="98"/>
      <c r="D110" s="104">
        <v>3.0</v>
      </c>
      <c r="E110" s="100"/>
      <c r="F110" s="100"/>
      <c r="G110" s="105">
        <f>B110*D110</f>
        <v>300</v>
      </c>
      <c r="H110" s="98"/>
      <c r="I110" s="106"/>
      <c r="J110" s="2"/>
      <c r="K110" s="92"/>
      <c r="L110" s="92"/>
      <c r="M110" s="134"/>
      <c r="N110" s="98"/>
      <c r="O110" s="107">
        <v>600.0</v>
      </c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>
        <v>50.0</v>
      </c>
      <c r="C111" s="98"/>
      <c r="D111" s="104">
        <v>5.0</v>
      </c>
      <c r="E111" s="100"/>
      <c r="F111" s="100"/>
      <c r="G111" s="105">
        <f>D111*B111</f>
        <v>250</v>
      </c>
      <c r="H111" s="98"/>
      <c r="I111" s="106"/>
      <c r="J111" s="2"/>
      <c r="K111" s="92"/>
      <c r="L111" s="92"/>
      <c r="M111" s="134"/>
      <c r="N111" s="98"/>
      <c r="O111" s="107">
        <v>1450.0</v>
      </c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>
        <v>20.0</v>
      </c>
      <c r="C112" s="98"/>
      <c r="D112" s="104"/>
      <c r="E112" s="100"/>
      <c r="F112" s="100"/>
      <c r="G112" s="105">
        <f>B112*D112</f>
        <v>0</v>
      </c>
      <c r="H112" s="98"/>
      <c r="I112" s="106"/>
      <c r="J112" s="2"/>
      <c r="K112" s="92"/>
      <c r="L112" s="92"/>
      <c r="M112" s="134"/>
      <c r="N112" s="98"/>
      <c r="O112" s="107">
        <v>450.0</v>
      </c>
      <c r="P112" s="98"/>
      <c r="Q112" s="135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96"/>
      <c r="B113" s="97" t="s">
        <v>89</v>
      </c>
      <c r="C113" s="98"/>
      <c r="D113" s="99" t="s">
        <v>86</v>
      </c>
      <c r="E113" s="100"/>
      <c r="F113" s="100"/>
      <c r="G113" s="99" t="s">
        <v>87</v>
      </c>
      <c r="H113" s="98"/>
      <c r="I113" s="109"/>
      <c r="J113" s="92"/>
      <c r="K113" s="92"/>
      <c r="L113" s="92"/>
      <c r="M113" s="134"/>
      <c r="N113" s="98"/>
      <c r="O113" s="107">
        <v>1180.0</v>
      </c>
      <c r="P113" s="98"/>
      <c r="Q113" s="135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102"/>
      <c r="B114" s="103">
        <v>20.0</v>
      </c>
      <c r="C114" s="98"/>
      <c r="D114" s="104">
        <v>1.0</v>
      </c>
      <c r="E114" s="100"/>
      <c r="F114" s="100"/>
      <c r="G114" s="105">
        <f>D114*B114</f>
        <v>20</v>
      </c>
      <c r="H114" s="98"/>
      <c r="I114" s="106"/>
      <c r="J114" s="2"/>
      <c r="K114" s="92"/>
      <c r="L114" s="92"/>
      <c r="M114" s="134"/>
      <c r="N114" s="98"/>
      <c r="O114" s="107">
        <v>1500.0</v>
      </c>
      <c r="P114" s="98"/>
      <c r="Q114" s="135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102"/>
      <c r="B115" s="103"/>
      <c r="C115" s="98"/>
      <c r="D115" s="104"/>
      <c r="E115" s="100"/>
      <c r="F115" s="100"/>
      <c r="G115" s="105"/>
      <c r="H115" s="98"/>
      <c r="I115" s="106"/>
      <c r="J115" s="2"/>
      <c r="K115" s="92"/>
      <c r="L115" s="92"/>
      <c r="M115" s="103"/>
      <c r="N115" s="98"/>
      <c r="O115" s="107">
        <v>430.0</v>
      </c>
      <c r="P115" s="98"/>
      <c r="Q115" s="135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102"/>
      <c r="B116" s="103"/>
      <c r="C116" s="98"/>
      <c r="D116" s="104"/>
      <c r="E116" s="100"/>
      <c r="F116" s="100"/>
      <c r="G116" s="105"/>
      <c r="H116" s="98"/>
      <c r="I116" s="106"/>
      <c r="J116" s="2"/>
      <c r="K116" s="92"/>
      <c r="L116" s="92"/>
      <c r="M116" s="103"/>
      <c r="N116" s="98"/>
      <c r="O116" s="107">
        <v>430.0</v>
      </c>
      <c r="P116" s="98"/>
      <c r="Q116" s="135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102"/>
      <c r="B117" s="103"/>
      <c r="C117" s="98"/>
      <c r="D117" s="104"/>
      <c r="E117" s="100"/>
      <c r="F117" s="100"/>
      <c r="G117" s="105"/>
      <c r="H117" s="98"/>
      <c r="I117" s="106"/>
      <c r="J117" s="2"/>
      <c r="K117" s="92"/>
      <c r="L117" s="92"/>
      <c r="M117" s="103"/>
      <c r="N117" s="98"/>
      <c r="O117" s="107">
        <v>250.0</v>
      </c>
      <c r="P117" s="98"/>
      <c r="Q117" s="135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102"/>
      <c r="B118" s="103"/>
      <c r="C118" s="98"/>
      <c r="D118" s="104"/>
      <c r="E118" s="100"/>
      <c r="F118" s="100"/>
      <c r="G118" s="105"/>
      <c r="H118" s="98"/>
      <c r="I118" s="106"/>
      <c r="J118" s="2"/>
      <c r="K118" s="92"/>
      <c r="L118" s="92"/>
      <c r="M118" s="103"/>
      <c r="N118" s="98"/>
      <c r="O118" s="107">
        <v>250.0</v>
      </c>
      <c r="P118" s="98"/>
      <c r="Q118" s="135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3">
        <v>10.0</v>
      </c>
      <c r="C119" s="98"/>
      <c r="D119" s="104"/>
      <c r="E119" s="100"/>
      <c r="F119" s="100"/>
      <c r="G119" s="105">
        <f>B119*D119</f>
        <v>0</v>
      </c>
      <c r="H119" s="98"/>
      <c r="I119" s="106"/>
      <c r="J119" s="2"/>
      <c r="K119" s="92"/>
      <c r="L119" s="92"/>
      <c r="M119" s="103"/>
      <c r="N119" s="98"/>
      <c r="O119" s="107">
        <v>550.0</v>
      </c>
      <c r="P119" s="98"/>
      <c r="Q119" s="135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3">
        <v>5.0</v>
      </c>
      <c r="C120" s="98"/>
      <c r="D120" s="104">
        <v>2.0</v>
      </c>
      <c r="E120" s="100"/>
      <c r="F120" s="100"/>
      <c r="G120" s="105">
        <f>D120*B120</f>
        <v>10</v>
      </c>
      <c r="H120" s="98"/>
      <c r="I120" s="106"/>
      <c r="J120" s="2"/>
      <c r="K120" s="92"/>
      <c r="L120" s="92"/>
      <c r="M120" s="103"/>
      <c r="N120" s="98"/>
      <c r="O120" s="107">
        <v>500.0</v>
      </c>
      <c r="P120" s="98"/>
      <c r="Q120" s="92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3"/>
      <c r="C121" s="98"/>
      <c r="D121" s="104"/>
      <c r="E121" s="100"/>
      <c r="F121" s="100"/>
      <c r="G121" s="105"/>
      <c r="H121" s="98"/>
      <c r="I121" s="106"/>
      <c r="J121" s="2"/>
      <c r="K121" s="92"/>
      <c r="L121" s="92"/>
      <c r="M121" s="103"/>
      <c r="N121" s="98"/>
      <c r="O121" s="107">
        <v>1900.0</v>
      </c>
      <c r="P121" s="98"/>
      <c r="Q121" s="92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3"/>
      <c r="C122" s="98"/>
      <c r="D122" s="104"/>
      <c r="E122" s="100"/>
      <c r="F122" s="100"/>
      <c r="G122" s="105"/>
      <c r="H122" s="98"/>
      <c r="I122" s="106"/>
      <c r="J122" s="2"/>
      <c r="K122" s="92"/>
      <c r="L122" s="92"/>
      <c r="M122" s="103"/>
      <c r="N122" s="98"/>
      <c r="O122" s="107"/>
      <c r="P122" s="98"/>
      <c r="Q122" s="92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3"/>
      <c r="C123" s="98"/>
      <c r="D123" s="104"/>
      <c r="E123" s="100"/>
      <c r="F123" s="100"/>
      <c r="G123" s="105"/>
      <c r="H123" s="98"/>
      <c r="I123" s="106"/>
      <c r="J123" s="2"/>
      <c r="K123" s="92"/>
      <c r="L123" s="92"/>
      <c r="M123" s="103"/>
      <c r="N123" s="98"/>
      <c r="O123" s="107"/>
      <c r="P123" s="98"/>
      <c r="Q123" s="92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102"/>
      <c r="B124" s="103"/>
      <c r="C124" s="98"/>
      <c r="D124" s="104"/>
      <c r="E124" s="100"/>
      <c r="F124" s="100"/>
      <c r="G124" s="105"/>
      <c r="H124" s="98"/>
      <c r="I124" s="106"/>
      <c r="J124" s="2"/>
      <c r="K124" s="92"/>
      <c r="L124" s="92"/>
      <c r="M124" s="103"/>
      <c r="N124" s="98"/>
      <c r="O124" s="107"/>
      <c r="P124" s="98"/>
      <c r="Q124" s="92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102"/>
      <c r="B125" s="103"/>
      <c r="C125" s="98"/>
      <c r="D125" s="104"/>
      <c r="E125" s="100"/>
      <c r="F125" s="100"/>
      <c r="G125" s="105"/>
      <c r="H125" s="98"/>
      <c r="I125" s="106"/>
      <c r="J125" s="2"/>
      <c r="K125" s="92"/>
      <c r="L125" s="92"/>
      <c r="M125" s="103"/>
      <c r="N125" s="98"/>
      <c r="O125" s="107"/>
      <c r="P125" s="98"/>
      <c r="Q125" s="92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102"/>
      <c r="B126" s="103"/>
      <c r="C126" s="98"/>
      <c r="D126" s="104"/>
      <c r="E126" s="100"/>
      <c r="F126" s="100"/>
      <c r="G126" s="105"/>
      <c r="H126" s="98"/>
      <c r="I126" s="106"/>
      <c r="J126" s="2"/>
      <c r="K126" s="92"/>
      <c r="L126" s="92"/>
      <c r="M126" s="103"/>
      <c r="N126" s="98"/>
      <c r="O126" s="107"/>
      <c r="P126" s="98"/>
      <c r="Q126" s="92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102"/>
      <c r="B127" s="43"/>
      <c r="C127" s="43"/>
      <c r="D127" s="104"/>
      <c r="E127" s="104"/>
      <c r="F127" s="104"/>
      <c r="G127" s="32"/>
      <c r="H127" s="32"/>
      <c r="I127" s="106"/>
      <c r="J127" s="2"/>
      <c r="K127" s="92"/>
      <c r="L127" s="92"/>
      <c r="M127" s="103"/>
      <c r="N127" s="98"/>
      <c r="O127" s="107"/>
      <c r="P127" s="98"/>
      <c r="Q127" s="92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102"/>
      <c r="B128" s="43"/>
      <c r="C128" s="43"/>
      <c r="D128" s="104"/>
      <c r="E128" s="104"/>
      <c r="F128" s="104"/>
      <c r="G128" s="32"/>
      <c r="H128" s="32"/>
      <c r="I128" s="106"/>
      <c r="J128" s="2"/>
      <c r="K128" s="92"/>
      <c r="L128" s="92"/>
      <c r="M128" s="103"/>
      <c r="N128" s="98"/>
      <c r="O128" s="107"/>
      <c r="P128" s="98"/>
      <c r="Q128" s="92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102"/>
      <c r="B129" s="43"/>
      <c r="C129" s="43"/>
      <c r="D129" s="104"/>
      <c r="E129" s="104"/>
      <c r="F129" s="104"/>
      <c r="G129" s="32"/>
      <c r="H129" s="32"/>
      <c r="I129" s="106"/>
      <c r="J129" s="2"/>
      <c r="K129" s="92"/>
      <c r="L129" s="92"/>
      <c r="M129" s="103"/>
      <c r="N129" s="98"/>
      <c r="O129" s="107"/>
      <c r="P129" s="98"/>
      <c r="Q129" s="92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102"/>
      <c r="B130" s="103">
        <v>1.0</v>
      </c>
      <c r="C130" s="98"/>
      <c r="D130" s="104"/>
      <c r="E130" s="100"/>
      <c r="F130" s="100"/>
      <c r="G130" s="105">
        <f>B130*D130</f>
        <v>0</v>
      </c>
      <c r="H130" s="98"/>
      <c r="I130" s="106"/>
      <c r="J130" s="2"/>
      <c r="K130" s="92"/>
      <c r="L130" s="92"/>
      <c r="M130" s="103"/>
      <c r="N130" s="98"/>
      <c r="O130" s="107"/>
      <c r="P130" s="98"/>
      <c r="Q130" s="92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20.25" customHeight="1">
      <c r="A131" s="3"/>
      <c r="B131" s="110"/>
      <c r="C131" s="111"/>
      <c r="D131" s="111"/>
      <c r="E131" s="112" t="s">
        <v>90</v>
      </c>
      <c r="F131" s="98"/>
      <c r="G131" s="113">
        <f>SUM(G107:G130)</f>
        <v>35780</v>
      </c>
      <c r="H131" s="98"/>
      <c r="I131" s="111"/>
      <c r="J131" s="111"/>
      <c r="K131" s="92"/>
      <c r="L131" s="92"/>
      <c r="M131" s="111" t="s">
        <v>26</v>
      </c>
      <c r="O131" s="113">
        <f>SUM(O107:O130)</f>
        <v>11640</v>
      </c>
      <c r="P131" s="98"/>
      <c r="Q131" s="136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7.25" customHeight="1">
      <c r="A132" s="3"/>
      <c r="B132" s="110"/>
      <c r="C132" s="111"/>
      <c r="D132" s="111"/>
      <c r="E132" s="112" t="s">
        <v>91</v>
      </c>
      <c r="F132" s="98"/>
      <c r="G132" s="113">
        <f>O131</f>
        <v>11640</v>
      </c>
      <c r="H132" s="98"/>
      <c r="K132" s="92"/>
      <c r="L132" s="92"/>
      <c r="N132" s="3"/>
      <c r="O132" s="3"/>
      <c r="P132" s="3"/>
      <c r="Q132" s="3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20.25" customHeight="1">
      <c r="A133" s="3"/>
      <c r="B133" s="110"/>
      <c r="C133" s="111"/>
      <c r="D133" s="111"/>
      <c r="E133" s="112" t="s">
        <v>92</v>
      </c>
      <c r="F133" s="98"/>
      <c r="G133" s="114">
        <v>11400.0</v>
      </c>
      <c r="H133" s="98"/>
      <c r="I133" s="138" t="s">
        <v>114</v>
      </c>
      <c r="K133" s="92"/>
      <c r="L133" s="92"/>
      <c r="N133" s="3"/>
      <c r="O133" s="3"/>
      <c r="P133" s="3"/>
      <c r="Q133" s="3"/>
      <c r="R133" s="3"/>
      <c r="S133" s="3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20.25" customHeight="1">
      <c r="A134" s="3"/>
      <c r="B134" s="110"/>
      <c r="C134" s="111"/>
      <c r="D134" s="111"/>
      <c r="E134" s="112" t="s">
        <v>93</v>
      </c>
      <c r="F134" s="98"/>
      <c r="G134" s="114"/>
      <c r="H134" s="98"/>
      <c r="K134" s="92"/>
      <c r="L134" s="92"/>
      <c r="N134" s="3"/>
      <c r="O134" s="3"/>
      <c r="P134" s="3"/>
      <c r="Q134" s="3"/>
      <c r="R134" s="3"/>
      <c r="S134" s="3"/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20.25" customHeight="1">
      <c r="A135" s="102"/>
      <c r="B135" s="102"/>
      <c r="C135" s="111"/>
      <c r="D135" s="111"/>
      <c r="E135" s="112" t="s">
        <v>94</v>
      </c>
      <c r="F135" s="98"/>
      <c r="G135" s="114"/>
      <c r="H135" s="98"/>
      <c r="K135" s="92"/>
      <c r="L135" s="92"/>
      <c r="N135" s="3"/>
      <c r="O135" s="3"/>
      <c r="P135" s="3"/>
      <c r="Q135" s="3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20.25" customHeight="1">
      <c r="A136" s="102"/>
      <c r="B136" s="102"/>
      <c r="C136" s="111"/>
      <c r="D136" s="111"/>
      <c r="E136" s="112" t="s">
        <v>95</v>
      </c>
      <c r="F136" s="98"/>
      <c r="G136" s="113">
        <v>0.0</v>
      </c>
      <c r="H136" s="98"/>
      <c r="I136" s="3"/>
      <c r="J136" s="3"/>
      <c r="K136" s="92"/>
      <c r="L136" s="92"/>
      <c r="M136" s="3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8.75" customHeight="1">
      <c r="A137" s="102"/>
      <c r="B137" s="102"/>
      <c r="C137" s="111"/>
      <c r="D137" s="111"/>
      <c r="E137" s="112" t="s">
        <v>26</v>
      </c>
      <c r="F137" s="98"/>
      <c r="G137" s="113">
        <f>SUM(G131:G136)</f>
        <v>58820</v>
      </c>
      <c r="H137" s="98"/>
      <c r="I137" s="3"/>
      <c r="J137" s="3"/>
      <c r="K137" s="92"/>
      <c r="L137" s="92"/>
      <c r="M137" s="3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102"/>
      <c r="B138" s="102"/>
      <c r="C138" s="102"/>
      <c r="D138" s="102"/>
      <c r="E138" s="102"/>
      <c r="F138" s="102"/>
      <c r="G138" s="102"/>
      <c r="H138" s="10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102"/>
      <c r="B139" s="102"/>
      <c r="C139" s="102"/>
      <c r="D139" s="102"/>
      <c r="E139" s="102"/>
      <c r="F139" s="102"/>
      <c r="G139" s="102"/>
      <c r="H139" s="10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102"/>
      <c r="B140" s="102"/>
      <c r="C140" s="102"/>
      <c r="D140" s="102"/>
      <c r="E140" s="102"/>
      <c r="F140" s="102"/>
      <c r="G140" s="102"/>
      <c r="H140" s="10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3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3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19">
        <f t="shared" ref="S150:S153" si="48">E161*H161</f>
        <v>0</v>
      </c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19">
        <f t="shared" si="48"/>
        <v>0</v>
      </c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19">
        <f t="shared" si="48"/>
        <v>0</v>
      </c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19">
        <f t="shared" si="48"/>
        <v>0</v>
      </c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5.75" customHeight="1">
      <c r="A344" s="3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"/>
      <c r="V344" s="2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5.75" customHeight="1">
      <c r="A345" s="3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"/>
      <c r="V345" s="2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5.75" customHeight="1">
      <c r="A346" s="3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"/>
      <c r="V346" s="2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5.75" customHeight="1">
      <c r="A347" s="3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"/>
      <c r="V347" s="2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5.75" customHeight="1">
      <c r="A348" s="3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"/>
      <c r="V348" s="2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15.75" customHeight="1">
      <c r="A349" s="3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"/>
      <c r="V349" s="2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15.75" customHeight="1">
      <c r="A350" s="3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"/>
      <c r="V350" s="2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15.75" customHeight="1">
      <c r="A351" s="3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"/>
      <c r="V351" s="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15.75" customHeight="1">
      <c r="A352" s="3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"/>
      <c r="V352" s="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15.75" customHeight="1">
      <c r="A353" s="3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"/>
      <c r="V353" s="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  <row r="1020" ht="15.75" customHeight="1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</row>
    <row r="1021" ht="15.75" customHeight="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</row>
    <row r="1022" ht="15.75" customHeight="1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</row>
    <row r="1023" ht="15.75" customHeight="1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</row>
    <row r="1024" ht="15.75" customHeight="1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</row>
    <row r="1025" ht="15.75" customHeight="1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</row>
    <row r="1026" ht="15.75" customHeight="1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</row>
    <row r="1027" ht="15.75" customHeight="1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</row>
    <row r="1028" ht="15.75" customHeight="1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</row>
    <row r="1029" ht="15.75" customHeight="1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</row>
    <row r="1030" ht="15.75" customHeight="1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</row>
    <row r="1031" ht="15.75" customHeight="1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</row>
    <row r="1032" ht="15.75" customHeight="1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</row>
    <row r="1033" ht="15.75" customHeight="1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</row>
    <row r="1034" ht="15.75" customHeight="1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</row>
    <row r="1035" ht="15.75" customHeight="1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</row>
    <row r="1036" ht="15.75" customHeight="1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</row>
  </sheetData>
  <mergeCells count="137">
    <mergeCell ref="M112:N112"/>
    <mergeCell ref="M113:N113"/>
    <mergeCell ref="M109:N109"/>
    <mergeCell ref="O109:P109"/>
    <mergeCell ref="M110:N110"/>
    <mergeCell ref="O110:P110"/>
    <mergeCell ref="M111:N111"/>
    <mergeCell ref="O111:P111"/>
    <mergeCell ref="O112:P112"/>
    <mergeCell ref="O113:P113"/>
    <mergeCell ref="C104:D104"/>
    <mergeCell ref="E104:F104"/>
    <mergeCell ref="N104:O104"/>
    <mergeCell ref="B105:H105"/>
    <mergeCell ref="B106:C106"/>
    <mergeCell ref="D106:F106"/>
    <mergeCell ref="G106:H106"/>
    <mergeCell ref="D109:F109"/>
    <mergeCell ref="G109:H109"/>
    <mergeCell ref="M105:Q105"/>
    <mergeCell ref="M106:N106"/>
    <mergeCell ref="O106:P106"/>
    <mergeCell ref="M107:N107"/>
    <mergeCell ref="O107:P107"/>
    <mergeCell ref="M108:N108"/>
    <mergeCell ref="O108:P108"/>
    <mergeCell ref="B107:C107"/>
    <mergeCell ref="D107:F107"/>
    <mergeCell ref="G107:H107"/>
    <mergeCell ref="B108:C108"/>
    <mergeCell ref="D108:F108"/>
    <mergeCell ref="G108:H108"/>
    <mergeCell ref="B109:C109"/>
    <mergeCell ref="D112:F112"/>
    <mergeCell ref="G112:H112"/>
    <mergeCell ref="B110:C110"/>
    <mergeCell ref="D110:F110"/>
    <mergeCell ref="G110:H110"/>
    <mergeCell ref="B111:C111"/>
    <mergeCell ref="D111:F111"/>
    <mergeCell ref="G111:H111"/>
    <mergeCell ref="B112:C112"/>
    <mergeCell ref="D116:F116"/>
    <mergeCell ref="G116:H116"/>
    <mergeCell ref="D122:F122"/>
    <mergeCell ref="G122:H122"/>
    <mergeCell ref="B120:C120"/>
    <mergeCell ref="D120:F120"/>
    <mergeCell ref="G120:H120"/>
    <mergeCell ref="B121:C121"/>
    <mergeCell ref="D121:F121"/>
    <mergeCell ref="G121:H121"/>
    <mergeCell ref="B122:C122"/>
    <mergeCell ref="D125:F125"/>
    <mergeCell ref="G125:H125"/>
    <mergeCell ref="B126:C126"/>
    <mergeCell ref="D126:F126"/>
    <mergeCell ref="G126:H126"/>
    <mergeCell ref="B123:C123"/>
    <mergeCell ref="D123:F123"/>
    <mergeCell ref="G123:H123"/>
    <mergeCell ref="B124:C124"/>
    <mergeCell ref="D124:F124"/>
    <mergeCell ref="G124:H124"/>
    <mergeCell ref="B125:C125"/>
    <mergeCell ref="O127:P127"/>
    <mergeCell ref="O128:P128"/>
    <mergeCell ref="O120:P120"/>
    <mergeCell ref="O121:P121"/>
    <mergeCell ref="O122:P122"/>
    <mergeCell ref="O123:P123"/>
    <mergeCell ref="O124:P124"/>
    <mergeCell ref="O125:P125"/>
    <mergeCell ref="O126:P126"/>
    <mergeCell ref="M129:N129"/>
    <mergeCell ref="M130:N130"/>
    <mergeCell ref="M126:N126"/>
    <mergeCell ref="M127:N127"/>
    <mergeCell ref="M128:N128"/>
    <mergeCell ref="O129:P129"/>
    <mergeCell ref="B130:C130"/>
    <mergeCell ref="G130:H130"/>
    <mergeCell ref="O130:P130"/>
    <mergeCell ref="E136:F136"/>
    <mergeCell ref="E137:F137"/>
    <mergeCell ref="E133:F133"/>
    <mergeCell ref="G133:H133"/>
    <mergeCell ref="E134:F134"/>
    <mergeCell ref="G134:H134"/>
    <mergeCell ref="E135:F135"/>
    <mergeCell ref="G135:H135"/>
    <mergeCell ref="G136:H136"/>
    <mergeCell ref="G137:H137"/>
    <mergeCell ref="B113:C113"/>
    <mergeCell ref="D113:F113"/>
    <mergeCell ref="G113:H113"/>
    <mergeCell ref="D114:F114"/>
    <mergeCell ref="G114:H114"/>
    <mergeCell ref="M114:N114"/>
    <mergeCell ref="O114:P114"/>
    <mergeCell ref="B114:C114"/>
    <mergeCell ref="B115:C115"/>
    <mergeCell ref="D115:F115"/>
    <mergeCell ref="G115:H115"/>
    <mergeCell ref="M115:N115"/>
    <mergeCell ref="O115:P115"/>
    <mergeCell ref="B116:C116"/>
    <mergeCell ref="D119:F119"/>
    <mergeCell ref="G119:H119"/>
    <mergeCell ref="B117:C117"/>
    <mergeCell ref="D117:F117"/>
    <mergeCell ref="G117:H117"/>
    <mergeCell ref="B118:C118"/>
    <mergeCell ref="D118:F118"/>
    <mergeCell ref="G118:H118"/>
    <mergeCell ref="B119:C119"/>
    <mergeCell ref="M116:N116"/>
    <mergeCell ref="O116:P116"/>
    <mergeCell ref="M117:N117"/>
    <mergeCell ref="O117:P117"/>
    <mergeCell ref="M118:N118"/>
    <mergeCell ref="O118:P118"/>
    <mergeCell ref="O119:P119"/>
    <mergeCell ref="M119:N119"/>
    <mergeCell ref="M120:N120"/>
    <mergeCell ref="M121:N121"/>
    <mergeCell ref="M122:N122"/>
    <mergeCell ref="M123:N123"/>
    <mergeCell ref="M124:N124"/>
    <mergeCell ref="M125:N125"/>
    <mergeCell ref="D130:F130"/>
    <mergeCell ref="E131:F131"/>
    <mergeCell ref="G131:H131"/>
    <mergeCell ref="M131:N131"/>
    <mergeCell ref="O131:P131"/>
    <mergeCell ref="E132:F132"/>
    <mergeCell ref="G132:H1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45433.0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26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>
        <v>2.0</v>
      </c>
      <c r="D9" s="19">
        <f t="shared" si="1"/>
        <v>960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960</v>
      </c>
      <c r="L9" s="21">
        <f t="shared" si="5"/>
        <v>2</v>
      </c>
      <c r="M9" s="20">
        <v>360.0</v>
      </c>
      <c r="N9" s="19">
        <v>43.2</v>
      </c>
      <c r="O9" s="19">
        <v>36.0</v>
      </c>
      <c r="P9" s="19">
        <f t="shared" si="6"/>
        <v>240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/>
      <c r="D10" s="19">
        <f t="shared" si="1"/>
        <v>0</v>
      </c>
      <c r="E10" s="20">
        <v>1400.0</v>
      </c>
      <c r="F10" s="19"/>
      <c r="G10" s="19">
        <f t="shared" si="2"/>
        <v>0</v>
      </c>
      <c r="H10" s="20">
        <v>1375.0</v>
      </c>
      <c r="I10" s="117"/>
      <c r="J10" s="19">
        <f t="shared" si="3"/>
        <v>0</v>
      </c>
      <c r="K10" s="19">
        <f t="shared" si="4"/>
        <v>0</v>
      </c>
      <c r="L10" s="21">
        <f t="shared" si="5"/>
        <v>0</v>
      </c>
      <c r="M10" s="20">
        <v>1125.0</v>
      </c>
      <c r="N10" s="19">
        <v>135.0</v>
      </c>
      <c r="O10" s="19">
        <v>112.5</v>
      </c>
      <c r="P10" s="19">
        <f t="shared" si="6"/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/>
      <c r="D12" s="19">
        <f t="shared" si="1"/>
        <v>0</v>
      </c>
      <c r="E12" s="20">
        <v>1400.0</v>
      </c>
      <c r="F12" s="19"/>
      <c r="G12" s="19">
        <f t="shared" si="2"/>
        <v>0</v>
      </c>
      <c r="H12" s="20">
        <v>1375.0</v>
      </c>
      <c r="I12" s="117"/>
      <c r="J12" s="19">
        <f t="shared" si="3"/>
        <v>0</v>
      </c>
      <c r="K12" s="19">
        <f t="shared" si="4"/>
        <v>0</v>
      </c>
      <c r="L12" s="21">
        <f t="shared" si="5"/>
        <v>0</v>
      </c>
      <c r="M12" s="20">
        <v>1125.0</v>
      </c>
      <c r="N12" s="19">
        <v>135.0</v>
      </c>
      <c r="O12" s="19">
        <v>112.5</v>
      </c>
      <c r="P12" s="19">
        <f t="shared" si="6"/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4.0</v>
      </c>
      <c r="D13" s="19">
        <f t="shared" si="1"/>
        <v>1800</v>
      </c>
      <c r="E13" s="20">
        <v>440.0</v>
      </c>
      <c r="F13" s="117"/>
      <c r="G13" s="19">
        <f t="shared" si="2"/>
        <v>0</v>
      </c>
      <c r="H13" s="20">
        <v>425.0</v>
      </c>
      <c r="I13" s="19"/>
      <c r="J13" s="19">
        <f t="shared" si="3"/>
        <v>0</v>
      </c>
      <c r="K13" s="19">
        <f t="shared" si="4"/>
        <v>1800</v>
      </c>
      <c r="L13" s="21">
        <f t="shared" si="5"/>
        <v>4</v>
      </c>
      <c r="M13" s="20">
        <v>360.0</v>
      </c>
      <c r="N13" s="19">
        <v>43.2</v>
      </c>
      <c r="O13" s="19">
        <v>36.0</v>
      </c>
      <c r="P13" s="19">
        <f t="shared" si="6"/>
        <v>360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>
        <v>1.0</v>
      </c>
      <c r="D14" s="19">
        <f t="shared" si="1"/>
        <v>500</v>
      </c>
      <c r="E14" s="20">
        <v>480.0</v>
      </c>
      <c r="F14" s="19"/>
      <c r="G14" s="19">
        <f t="shared" si="2"/>
        <v>0</v>
      </c>
      <c r="H14" s="20">
        <v>450.0</v>
      </c>
      <c r="I14" s="117"/>
      <c r="J14" s="19">
        <f t="shared" si="3"/>
        <v>0</v>
      </c>
      <c r="K14" s="19">
        <f t="shared" si="4"/>
        <v>500</v>
      </c>
      <c r="L14" s="21">
        <f t="shared" si="5"/>
        <v>1</v>
      </c>
      <c r="M14" s="20">
        <v>360.0</v>
      </c>
      <c r="N14" s="19">
        <v>43.2</v>
      </c>
      <c r="O14" s="19">
        <v>36.0</v>
      </c>
      <c r="P14" s="19">
        <f t="shared" si="6"/>
        <v>140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>
        <v>2.0</v>
      </c>
      <c r="D15" s="19">
        <f t="shared" si="1"/>
        <v>520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520</v>
      </c>
      <c r="L15" s="21">
        <f t="shared" si="5"/>
        <v>2</v>
      </c>
      <c r="M15" s="20">
        <v>200.0</v>
      </c>
      <c r="N15" s="19">
        <v>24.0</v>
      </c>
      <c r="O15" s="19">
        <v>20.0</v>
      </c>
      <c r="P15" s="19">
        <f t="shared" si="6"/>
        <v>120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>
        <v>2.0</v>
      </c>
      <c r="D16" s="19">
        <f t="shared" si="1"/>
        <v>3300</v>
      </c>
      <c r="E16" s="20">
        <v>1600.0</v>
      </c>
      <c r="F16" s="19"/>
      <c r="G16" s="19">
        <f t="shared" si="2"/>
        <v>0</v>
      </c>
      <c r="H16" s="20">
        <v>1500.0</v>
      </c>
      <c r="I16" s="117">
        <v>1.0</v>
      </c>
      <c r="J16" s="19">
        <f t="shared" si="3"/>
        <v>1500</v>
      </c>
      <c r="K16" s="19">
        <f t="shared" si="4"/>
        <v>4800</v>
      </c>
      <c r="L16" s="21">
        <f t="shared" si="5"/>
        <v>3</v>
      </c>
      <c r="M16" s="20">
        <v>1125.0</v>
      </c>
      <c r="N16" s="19">
        <v>135.0</v>
      </c>
      <c r="O16" s="19">
        <v>112.5</v>
      </c>
      <c r="P16" s="32">
        <f t="shared" si="6"/>
        <v>1425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7080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1500</v>
      </c>
      <c r="K17" s="118">
        <f t="shared" si="4"/>
        <v>8580</v>
      </c>
      <c r="L17" s="140">
        <f>SUM(L5:L16)</f>
        <v>12</v>
      </c>
      <c r="M17" s="35" t="s">
        <v>26</v>
      </c>
      <c r="N17" s="33"/>
      <c r="O17" s="33"/>
      <c r="P17" s="33">
        <f>SUM(P5:P16)</f>
        <v>2285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8">
        <v>4.0</v>
      </c>
      <c r="D19" s="32">
        <f t="shared" ref="D19:D27" si="7">B19*C19</f>
        <v>1500</v>
      </c>
      <c r="E19" s="20">
        <v>350.0</v>
      </c>
      <c r="F19" s="43"/>
      <c r="G19" s="19">
        <f t="shared" ref="G19:G27" si="8">E19*F19</f>
        <v>0</v>
      </c>
      <c r="H19" s="20">
        <v>325.0</v>
      </c>
      <c r="I19" s="32"/>
      <c r="J19" s="32">
        <f t="shared" ref="J19:J27" si="9">H19*I19</f>
        <v>0</v>
      </c>
      <c r="K19" s="19">
        <f t="shared" ref="K19:K28" si="10">D19+G19+J19</f>
        <v>1500</v>
      </c>
      <c r="L19" s="21">
        <f t="shared" ref="L19:L27" si="11">C19+F19+I19</f>
        <v>4</v>
      </c>
      <c r="M19" s="20">
        <v>250.0</v>
      </c>
      <c r="N19" s="19">
        <v>30.0</v>
      </c>
      <c r="O19" s="19">
        <v>25.0</v>
      </c>
      <c r="P19" s="19">
        <f t="shared" ref="P19:P27" si="12">((B19-M19)*C19)+((E19-M19)*F19)+((H19-M19)*I19)</f>
        <v>500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/>
      <c r="D20" s="19">
        <f t="shared" si="7"/>
        <v>0</v>
      </c>
      <c r="E20" s="20">
        <v>1700.0</v>
      </c>
      <c r="F20" s="26"/>
      <c r="G20" s="19">
        <f t="shared" si="8"/>
        <v>0</v>
      </c>
      <c r="H20" s="20">
        <v>1500.0</v>
      </c>
      <c r="I20" s="117"/>
      <c r="J20" s="19">
        <f t="shared" si="9"/>
        <v>0</v>
      </c>
      <c r="K20" s="19">
        <f t="shared" si="10"/>
        <v>0</v>
      </c>
      <c r="L20" s="21">
        <f t="shared" si="11"/>
        <v>0</v>
      </c>
      <c r="M20" s="20">
        <v>1200.0</v>
      </c>
      <c r="N20" s="19">
        <v>144.0</v>
      </c>
      <c r="O20" s="19">
        <v>120.0</v>
      </c>
      <c r="P20" s="19">
        <f t="shared" si="12"/>
        <v>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121" t="s">
        <v>111</v>
      </c>
      <c r="B21" s="68">
        <v>800.0</v>
      </c>
      <c r="C21" s="26">
        <v>1.0</v>
      </c>
      <c r="D21" s="19">
        <f t="shared" si="7"/>
        <v>800</v>
      </c>
      <c r="E21" s="122">
        <v>750.0</v>
      </c>
      <c r="F21" s="26"/>
      <c r="G21" s="19">
        <f t="shared" si="8"/>
        <v>0</v>
      </c>
      <c r="H21" s="122">
        <v>700.0</v>
      </c>
      <c r="I21" s="19"/>
      <c r="J21" s="19">
        <f t="shared" si="9"/>
        <v>0</v>
      </c>
      <c r="K21" s="19">
        <f t="shared" si="10"/>
        <v>800</v>
      </c>
      <c r="L21" s="21">
        <f t="shared" si="11"/>
        <v>1</v>
      </c>
      <c r="M21" s="20"/>
      <c r="N21" s="19"/>
      <c r="O21" s="19"/>
      <c r="P21" s="19">
        <f t="shared" si="12"/>
        <v>800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30</v>
      </c>
      <c r="B22" s="17">
        <v>860.0</v>
      </c>
      <c r="C22" s="26"/>
      <c r="D22" s="19">
        <f t="shared" si="7"/>
        <v>0</v>
      </c>
      <c r="E22" s="20">
        <v>800.0</v>
      </c>
      <c r="F22" s="26"/>
      <c r="G22" s="19">
        <f t="shared" si="8"/>
        <v>0</v>
      </c>
      <c r="H22" s="20">
        <v>750.0</v>
      </c>
      <c r="I22" s="19"/>
      <c r="J22" s="19">
        <f t="shared" si="9"/>
        <v>0</v>
      </c>
      <c r="K22" s="19">
        <f t="shared" si="10"/>
        <v>0</v>
      </c>
      <c r="L22" s="21">
        <f t="shared" si="11"/>
        <v>0</v>
      </c>
      <c r="M22" s="20">
        <v>600.0</v>
      </c>
      <c r="N22" s="19">
        <v>72.0</v>
      </c>
      <c r="O22" s="19">
        <v>60.0</v>
      </c>
      <c r="P22" s="19">
        <f t="shared" si="12"/>
        <v>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31</v>
      </c>
      <c r="B23" s="17">
        <v>2800.0</v>
      </c>
      <c r="C23" s="18"/>
      <c r="D23" s="19">
        <f t="shared" si="7"/>
        <v>0</v>
      </c>
      <c r="E23" s="20"/>
      <c r="F23" s="18"/>
      <c r="G23" s="19">
        <f t="shared" si="8"/>
        <v>0</v>
      </c>
      <c r="H23" s="20"/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>
        <v>96.0</v>
      </c>
      <c r="O23" s="19">
        <v>80.0</v>
      </c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32</v>
      </c>
      <c r="B24" s="17">
        <v>2000.0</v>
      </c>
      <c r="C24" s="18"/>
      <c r="D24" s="19">
        <f t="shared" si="7"/>
        <v>0</v>
      </c>
      <c r="E24" s="20">
        <v>1800.0</v>
      </c>
      <c r="F24" s="18"/>
      <c r="G24" s="19">
        <f t="shared" si="8"/>
        <v>0</v>
      </c>
      <c r="H24" s="20">
        <v>1500.0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1500.0</v>
      </c>
      <c r="C25" s="26"/>
      <c r="D25" s="19">
        <f t="shared" si="7"/>
        <v>0</v>
      </c>
      <c r="E25" s="20">
        <v>1400.0</v>
      </c>
      <c r="F25" s="18"/>
      <c r="G25" s="19">
        <f t="shared" si="8"/>
        <v>0</v>
      </c>
      <c r="H25" s="20">
        <v>1300.0</v>
      </c>
      <c r="I25" s="19"/>
      <c r="J25" s="19">
        <f t="shared" si="9"/>
        <v>0</v>
      </c>
      <c r="K25" s="19">
        <f t="shared" si="10"/>
        <v>0</v>
      </c>
      <c r="L25" s="21">
        <f t="shared" si="11"/>
        <v>0</v>
      </c>
      <c r="M25" s="20">
        <v>800.0</v>
      </c>
      <c r="N25" s="19"/>
      <c r="O25" s="19"/>
      <c r="P25" s="19">
        <f t="shared" si="12"/>
        <v>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22" t="s">
        <v>33</v>
      </c>
      <c r="B26" s="17">
        <v>1000.0</v>
      </c>
      <c r="C26" s="18"/>
      <c r="D26" s="19">
        <f t="shared" si="7"/>
        <v>0</v>
      </c>
      <c r="E26" s="20">
        <v>980.0</v>
      </c>
      <c r="F26" s="18"/>
      <c r="G26" s="19">
        <f t="shared" si="8"/>
        <v>0</v>
      </c>
      <c r="H26" s="20">
        <v>950.0</v>
      </c>
      <c r="I26" s="19"/>
      <c r="J26" s="19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20.25" customHeight="1">
      <c r="A27" s="44" t="s">
        <v>34</v>
      </c>
      <c r="B27" s="17">
        <v>1500.0</v>
      </c>
      <c r="C27" s="18"/>
      <c r="D27" s="19">
        <f t="shared" si="7"/>
        <v>0</v>
      </c>
      <c r="E27" s="20"/>
      <c r="F27" s="18"/>
      <c r="G27" s="19">
        <f t="shared" si="8"/>
        <v>0</v>
      </c>
      <c r="H27" s="20"/>
      <c r="I27" s="32"/>
      <c r="J27" s="32">
        <f t="shared" si="9"/>
        <v>0</v>
      </c>
      <c r="K27" s="19">
        <f t="shared" si="10"/>
        <v>0</v>
      </c>
      <c r="L27" s="21">
        <f t="shared" si="11"/>
        <v>0</v>
      </c>
      <c r="M27" s="20">
        <v>800.0</v>
      </c>
      <c r="N27" s="19"/>
      <c r="O27" s="19"/>
      <c r="P27" s="19">
        <f t="shared" si="12"/>
        <v>0</v>
      </c>
      <c r="Q27" s="3"/>
      <c r="R27" s="3"/>
      <c r="S27" s="3"/>
      <c r="T27" s="3"/>
      <c r="U27" s="2"/>
      <c r="V27" s="2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8.75" customHeight="1">
      <c r="A28" s="3"/>
      <c r="B28" s="33"/>
      <c r="C28" s="33" t="s">
        <v>26</v>
      </c>
      <c r="D28" s="33">
        <f>SUM(D19:D27)</f>
        <v>2300</v>
      </c>
      <c r="E28" s="33"/>
      <c r="F28" s="33" t="s">
        <v>26</v>
      </c>
      <c r="G28" s="34">
        <f>SUM(G19:G27)</f>
        <v>0</v>
      </c>
      <c r="H28" s="35"/>
      <c r="I28" s="35" t="s">
        <v>26</v>
      </c>
      <c r="J28" s="33">
        <f>SUM(J19:J27)</f>
        <v>0</v>
      </c>
      <c r="K28" s="118">
        <f t="shared" si="10"/>
        <v>2300</v>
      </c>
      <c r="L28" s="119"/>
      <c r="M28" s="35" t="s">
        <v>26</v>
      </c>
      <c r="N28" s="33"/>
      <c r="O28" s="33"/>
      <c r="P28" s="33">
        <f>SUM(P19:P27)</f>
        <v>1300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7.0" customHeight="1">
      <c r="A29" s="45" t="s">
        <v>35</v>
      </c>
      <c r="B29" s="8" t="s">
        <v>2</v>
      </c>
      <c r="C29" s="9" t="s">
        <v>3</v>
      </c>
      <c r="D29" s="10" t="s">
        <v>4</v>
      </c>
      <c r="E29" s="8" t="s">
        <v>5</v>
      </c>
      <c r="F29" s="9" t="s">
        <v>3</v>
      </c>
      <c r="G29" s="9" t="s">
        <v>4</v>
      </c>
      <c r="H29" s="46" t="s">
        <v>6</v>
      </c>
      <c r="I29" s="11" t="s">
        <v>3</v>
      </c>
      <c r="J29" s="11" t="s">
        <v>7</v>
      </c>
      <c r="K29" s="116" t="s">
        <v>96</v>
      </c>
      <c r="L29" s="12" t="s">
        <v>8</v>
      </c>
      <c r="M29" s="8" t="s">
        <v>9</v>
      </c>
      <c r="N29" s="10" t="s">
        <v>10</v>
      </c>
      <c r="O29" s="10" t="s">
        <v>11</v>
      </c>
      <c r="P29" s="9" t="s">
        <v>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6" t="s">
        <v>36</v>
      </c>
      <c r="B30" s="17">
        <v>1450.0</v>
      </c>
      <c r="C30" s="26">
        <v>2.0</v>
      </c>
      <c r="D30" s="19">
        <f t="shared" ref="D30:D37" si="13">B30*C30</f>
        <v>2900</v>
      </c>
      <c r="E30" s="20">
        <v>1400.0</v>
      </c>
      <c r="F30" s="26"/>
      <c r="G30" s="19">
        <f t="shared" ref="G30:G37" si="14">E30*F30</f>
        <v>0</v>
      </c>
      <c r="H30" s="20">
        <v>1300.0</v>
      </c>
      <c r="I30" s="117"/>
      <c r="J30" s="19">
        <f t="shared" ref="J30:J37" si="15">H30*I30</f>
        <v>0</v>
      </c>
      <c r="K30" s="19">
        <f t="shared" ref="K30:K38" si="16">D30+G30+J30</f>
        <v>2900</v>
      </c>
      <c r="L30" s="21">
        <f t="shared" ref="L30:L37" si="17">C30+F30+I30</f>
        <v>2</v>
      </c>
      <c r="M30" s="20">
        <v>1000.0</v>
      </c>
      <c r="N30" s="19">
        <v>120.0</v>
      </c>
      <c r="O30" s="19">
        <v>100.0</v>
      </c>
      <c r="P30" s="19">
        <f t="shared" ref="P30:P37" si="18">((B30-M30)*C30)+((E30-M30)*F30)+((H30-M30)*I30)</f>
        <v>900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97</v>
      </c>
      <c r="B31" s="68">
        <v>150.0</v>
      </c>
      <c r="C31" s="26"/>
      <c r="D31" s="19">
        <f t="shared" si="13"/>
        <v>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0</v>
      </c>
      <c r="L31" s="21">
        <f t="shared" si="17"/>
        <v>0</v>
      </c>
      <c r="M31" s="122">
        <v>110.0</v>
      </c>
      <c r="N31" s="117">
        <v>12.0</v>
      </c>
      <c r="O31" s="117">
        <v>10.0</v>
      </c>
      <c r="P31" s="19">
        <f t="shared" si="18"/>
        <v>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121" t="s">
        <v>108</v>
      </c>
      <c r="B32" s="68">
        <v>150.0</v>
      </c>
      <c r="C32" s="26"/>
      <c r="D32" s="19">
        <f t="shared" si="13"/>
        <v>0</v>
      </c>
      <c r="E32" s="122">
        <v>140.0</v>
      </c>
      <c r="F32" s="18"/>
      <c r="G32" s="19">
        <f t="shared" si="14"/>
        <v>0</v>
      </c>
      <c r="H32" s="122">
        <v>135.0</v>
      </c>
      <c r="I32" s="19"/>
      <c r="J32" s="19">
        <f t="shared" si="15"/>
        <v>0</v>
      </c>
      <c r="K32" s="19">
        <f t="shared" si="16"/>
        <v>0</v>
      </c>
      <c r="L32" s="21">
        <f t="shared" si="17"/>
        <v>0</v>
      </c>
      <c r="M32" s="122">
        <v>100.0</v>
      </c>
      <c r="N32" s="117">
        <v>12.0</v>
      </c>
      <c r="O32" s="117">
        <v>10.0</v>
      </c>
      <c r="P32" s="19">
        <f t="shared" si="18"/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22" t="s">
        <v>37</v>
      </c>
      <c r="B33" s="17">
        <v>375.0</v>
      </c>
      <c r="C33" s="26">
        <v>3.0</v>
      </c>
      <c r="D33" s="19">
        <f t="shared" si="13"/>
        <v>1125</v>
      </c>
      <c r="E33" s="20">
        <v>360.0</v>
      </c>
      <c r="F33" s="18"/>
      <c r="G33" s="19">
        <f t="shared" si="14"/>
        <v>0</v>
      </c>
      <c r="H33" s="20">
        <v>340.0</v>
      </c>
      <c r="I33" s="19"/>
      <c r="J33" s="19">
        <f t="shared" si="15"/>
        <v>0</v>
      </c>
      <c r="K33" s="19">
        <f t="shared" si="16"/>
        <v>1125</v>
      </c>
      <c r="L33" s="21">
        <f t="shared" si="17"/>
        <v>3</v>
      </c>
      <c r="M33" s="20">
        <v>280.0</v>
      </c>
      <c r="N33" s="19">
        <v>33.6</v>
      </c>
      <c r="O33" s="19">
        <v>28.0</v>
      </c>
      <c r="P33" s="19">
        <f t="shared" si="18"/>
        <v>285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47" t="s">
        <v>38</v>
      </c>
      <c r="B34" s="42">
        <v>430.0</v>
      </c>
      <c r="C34" s="48">
        <v>6.0</v>
      </c>
      <c r="D34" s="32">
        <f t="shared" si="13"/>
        <v>2580</v>
      </c>
      <c r="E34" s="20">
        <v>400.0</v>
      </c>
      <c r="F34" s="48"/>
      <c r="G34" s="32">
        <f t="shared" si="14"/>
        <v>0</v>
      </c>
      <c r="H34" s="20">
        <v>350.0</v>
      </c>
      <c r="I34" s="82"/>
      <c r="J34" s="32">
        <f t="shared" si="15"/>
        <v>0</v>
      </c>
      <c r="K34" s="19">
        <f t="shared" si="16"/>
        <v>2580</v>
      </c>
      <c r="L34" s="21">
        <f t="shared" si="17"/>
        <v>6</v>
      </c>
      <c r="M34" s="20">
        <v>260.0</v>
      </c>
      <c r="N34" s="19">
        <v>31.2</v>
      </c>
      <c r="O34" s="19">
        <v>26.0</v>
      </c>
      <c r="P34" s="19">
        <f t="shared" si="18"/>
        <v>1020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20.25" customHeight="1">
      <c r="A35" s="49" t="s">
        <v>39</v>
      </c>
      <c r="B35" s="17">
        <v>450.0</v>
      </c>
      <c r="C35" s="26">
        <v>2.0</v>
      </c>
      <c r="D35" s="19">
        <f t="shared" si="13"/>
        <v>900</v>
      </c>
      <c r="E35" s="20">
        <v>430.0</v>
      </c>
      <c r="F35" s="26"/>
      <c r="G35" s="19">
        <f t="shared" si="14"/>
        <v>0</v>
      </c>
      <c r="H35" s="20">
        <v>400.0</v>
      </c>
      <c r="I35" s="117"/>
      <c r="J35" s="19">
        <f t="shared" si="15"/>
        <v>0</v>
      </c>
      <c r="K35" s="19">
        <f t="shared" si="16"/>
        <v>900</v>
      </c>
      <c r="L35" s="21">
        <f t="shared" si="17"/>
        <v>2</v>
      </c>
      <c r="M35" s="20">
        <v>330.0</v>
      </c>
      <c r="N35" s="19">
        <v>39.6</v>
      </c>
      <c r="O35" s="19">
        <v>33.0</v>
      </c>
      <c r="P35" s="19">
        <f t="shared" si="18"/>
        <v>240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9.5" customHeight="1">
      <c r="A36" s="50" t="s">
        <v>40</v>
      </c>
      <c r="B36" s="17">
        <v>450.0</v>
      </c>
      <c r="C36" s="26">
        <v>3.0</v>
      </c>
      <c r="D36" s="19">
        <f t="shared" si="13"/>
        <v>1350</v>
      </c>
      <c r="E36" s="20">
        <v>400.0</v>
      </c>
      <c r="F36" s="26">
        <v>1.0</v>
      </c>
      <c r="G36" s="19">
        <f t="shared" si="14"/>
        <v>400</v>
      </c>
      <c r="H36" s="20">
        <v>375.0</v>
      </c>
      <c r="I36" s="117"/>
      <c r="J36" s="19">
        <f t="shared" si="15"/>
        <v>0</v>
      </c>
      <c r="K36" s="19">
        <f t="shared" si="16"/>
        <v>1750</v>
      </c>
      <c r="L36" s="21">
        <f t="shared" si="17"/>
        <v>4</v>
      </c>
      <c r="M36" s="20">
        <v>280.0</v>
      </c>
      <c r="N36" s="19">
        <v>33.6</v>
      </c>
      <c r="O36" s="19">
        <v>28.0</v>
      </c>
      <c r="P36" s="32">
        <f t="shared" si="18"/>
        <v>630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9.5" customHeight="1">
      <c r="A37" s="31" t="s">
        <v>41</v>
      </c>
      <c r="B37" s="17">
        <v>220.0</v>
      </c>
      <c r="C37" s="18"/>
      <c r="D37" s="19">
        <f t="shared" si="13"/>
        <v>0</v>
      </c>
      <c r="E37" s="51"/>
      <c r="F37" s="18"/>
      <c r="G37" s="19">
        <f t="shared" si="14"/>
        <v>0</v>
      </c>
      <c r="H37" s="20"/>
      <c r="I37" s="19"/>
      <c r="J37" s="19">
        <f t="shared" si="15"/>
        <v>0</v>
      </c>
      <c r="K37" s="19">
        <f t="shared" si="16"/>
        <v>0</v>
      </c>
      <c r="L37" s="21">
        <f t="shared" si="17"/>
        <v>0</v>
      </c>
      <c r="M37" s="20">
        <v>120.0</v>
      </c>
      <c r="N37" s="19"/>
      <c r="O37" s="19"/>
      <c r="P37" s="32">
        <f t="shared" si="18"/>
        <v>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15.75" customHeight="1">
      <c r="A38" s="3"/>
      <c r="B38" s="33"/>
      <c r="C38" s="33" t="s">
        <v>26</v>
      </c>
      <c r="D38" s="33">
        <f>SUM(D30:D37)</f>
        <v>8855</v>
      </c>
      <c r="E38" s="33"/>
      <c r="F38" s="33" t="s">
        <v>26</v>
      </c>
      <c r="G38" s="34">
        <f>SUM(G30:G37)</f>
        <v>400</v>
      </c>
      <c r="H38" s="35"/>
      <c r="I38" s="35" t="s">
        <v>26</v>
      </c>
      <c r="J38" s="33">
        <f>SUM(J30:J37)</f>
        <v>0</v>
      </c>
      <c r="K38" s="118">
        <f t="shared" si="16"/>
        <v>9255</v>
      </c>
      <c r="L38" s="119"/>
      <c r="M38" s="35" t="s">
        <v>26</v>
      </c>
      <c r="N38" s="33"/>
      <c r="O38" s="33"/>
      <c r="P38" s="33">
        <f>SUM(P27:P34)</f>
        <v>3505</v>
      </c>
      <c r="Q38" s="3"/>
      <c r="R38" s="3"/>
      <c r="S38" s="3"/>
      <c r="T38" s="3"/>
      <c r="U38" s="2"/>
      <c r="V38" s="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27.0" customHeight="1">
      <c r="A39" s="139" t="s">
        <v>112</v>
      </c>
      <c r="B39" s="8" t="s">
        <v>2</v>
      </c>
      <c r="C39" s="9" t="s">
        <v>3</v>
      </c>
      <c r="D39" s="10" t="s">
        <v>4</v>
      </c>
      <c r="E39" s="8" t="s">
        <v>5</v>
      </c>
      <c r="F39" s="9" t="s">
        <v>3</v>
      </c>
      <c r="G39" s="9" t="s">
        <v>4</v>
      </c>
      <c r="H39" s="46" t="s">
        <v>6</v>
      </c>
      <c r="I39" s="11" t="s">
        <v>3</v>
      </c>
      <c r="J39" s="11" t="s">
        <v>7</v>
      </c>
      <c r="K39" s="116" t="s">
        <v>96</v>
      </c>
      <c r="L39" s="12" t="s">
        <v>8</v>
      </c>
      <c r="M39" s="8" t="s">
        <v>9</v>
      </c>
      <c r="N39" s="10" t="s">
        <v>10</v>
      </c>
      <c r="O39" s="10" t="s">
        <v>11</v>
      </c>
      <c r="P39" s="9" t="s">
        <v>12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19.5" customHeight="1">
      <c r="A40" s="50" t="s">
        <v>113</v>
      </c>
      <c r="B40" s="68">
        <v>400.0</v>
      </c>
      <c r="C40" s="26"/>
      <c r="D40" s="19">
        <f>B40*C40</f>
        <v>0</v>
      </c>
      <c r="E40" s="51"/>
      <c r="F40" s="18"/>
      <c r="G40" s="19">
        <f>E40*F40</f>
        <v>0</v>
      </c>
      <c r="H40" s="20"/>
      <c r="I40" s="19"/>
      <c r="J40" s="19">
        <f>H40*I40</f>
        <v>0</v>
      </c>
      <c r="K40" s="19">
        <f t="shared" ref="K40:K41" si="19">D40+G40+J40</f>
        <v>0</v>
      </c>
      <c r="L40" s="21">
        <f>C40+F40+I40</f>
        <v>0</v>
      </c>
      <c r="M40" s="122">
        <v>350.0</v>
      </c>
      <c r="N40" s="19"/>
      <c r="O40" s="19"/>
      <c r="P40" s="32">
        <f>((B40-M40)*C40)+((E40-M40)*F40)+((H40-M40)*I40)</f>
        <v>0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15.75" customHeight="1">
      <c r="A41" s="3"/>
      <c r="B41" s="33"/>
      <c r="C41" s="33" t="s">
        <v>26</v>
      </c>
      <c r="D41" s="33">
        <f>D40</f>
        <v>0</v>
      </c>
      <c r="E41" s="33"/>
      <c r="F41" s="33" t="s">
        <v>26</v>
      </c>
      <c r="G41" s="34">
        <f>G40</f>
        <v>0</v>
      </c>
      <c r="H41" s="35"/>
      <c r="I41" s="35" t="s">
        <v>26</v>
      </c>
      <c r="J41" s="33">
        <f>J40</f>
        <v>0</v>
      </c>
      <c r="K41" s="118">
        <f t="shared" si="19"/>
        <v>0</v>
      </c>
      <c r="L41" s="119"/>
      <c r="M41" s="35" t="s">
        <v>26</v>
      </c>
      <c r="N41" s="33"/>
      <c r="O41" s="33"/>
      <c r="P41" s="33">
        <f>SUM(P30:P37)</f>
        <v>3075</v>
      </c>
      <c r="Q41" s="3"/>
      <c r="R41" s="3"/>
      <c r="S41" s="3"/>
      <c r="T41" s="3"/>
      <c r="U41" s="2"/>
      <c r="V41" s="2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25.5" customHeight="1">
      <c r="A42" s="36" t="s">
        <v>42</v>
      </c>
      <c r="B42" s="8" t="s">
        <v>2</v>
      </c>
      <c r="C42" s="37" t="s">
        <v>3</v>
      </c>
      <c r="D42" s="38" t="s">
        <v>4</v>
      </c>
      <c r="E42" s="39" t="s">
        <v>5</v>
      </c>
      <c r="F42" s="37" t="s">
        <v>3</v>
      </c>
      <c r="G42" s="37" t="s">
        <v>4</v>
      </c>
      <c r="H42" s="40" t="s">
        <v>6</v>
      </c>
      <c r="I42" s="41" t="s">
        <v>3</v>
      </c>
      <c r="J42" s="41" t="s">
        <v>7</v>
      </c>
      <c r="K42" s="116" t="s">
        <v>96</v>
      </c>
      <c r="L42" s="12" t="s">
        <v>8</v>
      </c>
      <c r="M42" s="8" t="s">
        <v>9</v>
      </c>
      <c r="N42" s="10" t="s">
        <v>10</v>
      </c>
      <c r="O42" s="10" t="s">
        <v>11</v>
      </c>
      <c r="P42" s="41" t="s">
        <v>12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0.25" customHeight="1">
      <c r="A43" s="22" t="s">
        <v>43</v>
      </c>
      <c r="B43" s="17">
        <v>250.0</v>
      </c>
      <c r="C43" s="18"/>
      <c r="D43" s="18">
        <f t="shared" ref="D43:D63" si="20">B43*C43</f>
        <v>0</v>
      </c>
      <c r="E43" s="20"/>
      <c r="F43" s="18"/>
      <c r="G43" s="18">
        <f t="shared" ref="G43:G63" si="21">E43*F43</f>
        <v>0</v>
      </c>
      <c r="H43" s="20"/>
      <c r="I43" s="19"/>
      <c r="J43" s="21">
        <f t="shared" ref="J43:J63" si="22">H43*I43</f>
        <v>0</v>
      </c>
      <c r="K43" s="19">
        <f t="shared" ref="K43:K64" si="23">D43+G43+J43</f>
        <v>0</v>
      </c>
      <c r="L43" s="21">
        <f t="shared" ref="L43:L63" si="24">C43+F43+I43</f>
        <v>0</v>
      </c>
      <c r="M43" s="20"/>
      <c r="N43" s="19"/>
      <c r="O43" s="19"/>
      <c r="P43" s="21">
        <f t="shared" ref="P43:P61" si="25">((B43-M43)*C43)+((E43-M43)*F43)+((H43-M43)*I43)</f>
        <v>0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44" t="s">
        <v>44</v>
      </c>
      <c r="B44" s="17">
        <v>250.0</v>
      </c>
      <c r="C44" s="18"/>
      <c r="D44" s="18">
        <f t="shared" si="20"/>
        <v>0</v>
      </c>
      <c r="E44" s="122">
        <v>150.0</v>
      </c>
      <c r="F44" s="26"/>
      <c r="G44" s="18">
        <f t="shared" si="21"/>
        <v>0</v>
      </c>
      <c r="H44" s="20"/>
      <c r="I44" s="32"/>
      <c r="J44" s="52">
        <f t="shared" si="22"/>
        <v>0</v>
      </c>
      <c r="K44" s="19">
        <f t="shared" si="23"/>
        <v>0</v>
      </c>
      <c r="L44" s="21">
        <f t="shared" si="24"/>
        <v>0</v>
      </c>
      <c r="M44" s="20"/>
      <c r="N44" s="19"/>
      <c r="O44" s="19"/>
      <c r="P44" s="52">
        <f t="shared" si="25"/>
        <v>0</v>
      </c>
      <c r="Q44" s="3"/>
      <c r="R44" s="3"/>
      <c r="S44" s="3"/>
      <c r="T44" s="3"/>
      <c r="U44" s="2"/>
      <c r="V44" s="2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20.25" customHeight="1">
      <c r="A45" s="53" t="s">
        <v>45</v>
      </c>
      <c r="B45" s="17">
        <v>50.0</v>
      </c>
      <c r="C45" s="26"/>
      <c r="D45" s="18">
        <f t="shared" si="20"/>
        <v>0</v>
      </c>
      <c r="E45" s="20">
        <v>35.0</v>
      </c>
      <c r="F45" s="18"/>
      <c r="G45" s="18">
        <f t="shared" si="21"/>
        <v>0</v>
      </c>
      <c r="H45" s="20"/>
      <c r="I45" s="19"/>
      <c r="J45" s="21">
        <f t="shared" si="22"/>
        <v>0</v>
      </c>
      <c r="K45" s="19">
        <f t="shared" si="23"/>
        <v>0</v>
      </c>
      <c r="L45" s="21">
        <f t="shared" si="24"/>
        <v>0</v>
      </c>
      <c r="M45" s="20"/>
      <c r="N45" s="19"/>
      <c r="O45" s="19"/>
      <c r="P45" s="21">
        <f t="shared" si="25"/>
        <v>0</v>
      </c>
      <c r="Q45" s="3"/>
      <c r="R45" s="3"/>
      <c r="S45" s="3"/>
      <c r="T45" s="3"/>
      <c r="U45" s="2"/>
      <c r="V45" s="2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20.25" customHeight="1">
      <c r="A46" s="22" t="s">
        <v>46</v>
      </c>
      <c r="B46" s="17">
        <v>150.0</v>
      </c>
      <c r="C46" s="26">
        <v>5.0</v>
      </c>
      <c r="D46" s="19">
        <f t="shared" si="20"/>
        <v>750</v>
      </c>
      <c r="E46" s="20">
        <v>120.0</v>
      </c>
      <c r="F46" s="18"/>
      <c r="G46" s="18">
        <f t="shared" si="21"/>
        <v>0</v>
      </c>
      <c r="H46" s="20">
        <v>75.0</v>
      </c>
      <c r="I46" s="19"/>
      <c r="J46" s="21">
        <f t="shared" si="22"/>
        <v>0</v>
      </c>
      <c r="K46" s="19">
        <f t="shared" si="23"/>
        <v>750</v>
      </c>
      <c r="L46" s="21">
        <f t="shared" si="24"/>
        <v>5</v>
      </c>
      <c r="M46" s="20"/>
      <c r="N46" s="19"/>
      <c r="O46" s="19"/>
      <c r="P46" s="19">
        <f t="shared" si="25"/>
        <v>750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47</v>
      </c>
      <c r="B47" s="17">
        <v>800.0</v>
      </c>
      <c r="C47" s="18"/>
      <c r="D47" s="18">
        <f t="shared" si="20"/>
        <v>0</v>
      </c>
      <c r="E47" s="20">
        <v>750.0</v>
      </c>
      <c r="F47" s="18"/>
      <c r="G47" s="18">
        <f t="shared" si="21"/>
        <v>0</v>
      </c>
      <c r="H47" s="20">
        <v>700.0</v>
      </c>
      <c r="I47" s="19"/>
      <c r="J47" s="21">
        <f t="shared" si="22"/>
        <v>0</v>
      </c>
      <c r="K47" s="19">
        <f t="shared" si="23"/>
        <v>0</v>
      </c>
      <c r="L47" s="21">
        <f t="shared" si="24"/>
        <v>0</v>
      </c>
      <c r="M47" s="20"/>
      <c r="N47" s="19"/>
      <c r="O47" s="19"/>
      <c r="P47" s="19">
        <f t="shared" si="25"/>
        <v>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54" t="s">
        <v>48</v>
      </c>
      <c r="B48" s="25">
        <v>190.0</v>
      </c>
      <c r="C48" s="55">
        <v>4.0</v>
      </c>
      <c r="D48" s="56">
        <f t="shared" si="20"/>
        <v>760</v>
      </c>
      <c r="E48" s="20">
        <v>175.0</v>
      </c>
      <c r="F48" s="57"/>
      <c r="G48" s="56">
        <f t="shared" si="21"/>
        <v>0</v>
      </c>
      <c r="H48" s="20">
        <v>150.0</v>
      </c>
      <c r="I48" s="28"/>
      <c r="J48" s="58">
        <f t="shared" si="22"/>
        <v>0</v>
      </c>
      <c r="K48" s="19">
        <f t="shared" si="23"/>
        <v>760</v>
      </c>
      <c r="L48" s="21">
        <f t="shared" si="24"/>
        <v>4</v>
      </c>
      <c r="M48" s="20">
        <v>117.0</v>
      </c>
      <c r="N48" s="27">
        <v>14.04</v>
      </c>
      <c r="O48" s="27">
        <v>11.7</v>
      </c>
      <c r="P48" s="19">
        <f t="shared" si="25"/>
        <v>292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20.25" customHeight="1">
      <c r="A49" s="59" t="s">
        <v>48</v>
      </c>
      <c r="B49" s="60">
        <v>180.0</v>
      </c>
      <c r="C49" s="137">
        <v>1.0</v>
      </c>
      <c r="D49" s="61">
        <f t="shared" si="20"/>
        <v>180</v>
      </c>
      <c r="E49" s="20">
        <v>165.0</v>
      </c>
      <c r="F49" s="62"/>
      <c r="G49" s="61">
        <f t="shared" si="21"/>
        <v>0</v>
      </c>
      <c r="H49" s="20">
        <v>140.0</v>
      </c>
      <c r="I49" s="27"/>
      <c r="J49" s="63">
        <f t="shared" si="22"/>
        <v>0</v>
      </c>
      <c r="K49" s="19">
        <f t="shared" si="23"/>
        <v>180</v>
      </c>
      <c r="L49" s="21">
        <f t="shared" si="24"/>
        <v>1</v>
      </c>
      <c r="M49" s="20">
        <v>110.0</v>
      </c>
      <c r="N49" s="27">
        <v>13.2</v>
      </c>
      <c r="O49" s="27">
        <v>11.0</v>
      </c>
      <c r="P49" s="32">
        <f t="shared" si="25"/>
        <v>70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20.25" customHeight="1">
      <c r="A50" s="64" t="s">
        <v>49</v>
      </c>
      <c r="B50" s="17">
        <v>75.0</v>
      </c>
      <c r="C50" s="18"/>
      <c r="D50" s="18">
        <f t="shared" si="20"/>
        <v>0</v>
      </c>
      <c r="E50" s="20"/>
      <c r="F50" s="18"/>
      <c r="G50" s="18">
        <f t="shared" si="21"/>
        <v>0</v>
      </c>
      <c r="H50" s="20"/>
      <c r="I50" s="19"/>
      <c r="J50" s="21">
        <f t="shared" si="22"/>
        <v>0</v>
      </c>
      <c r="K50" s="19">
        <f t="shared" si="23"/>
        <v>0</v>
      </c>
      <c r="L50" s="21">
        <f t="shared" si="24"/>
        <v>0</v>
      </c>
      <c r="M50" s="20"/>
      <c r="N50" s="19"/>
      <c r="O50" s="19"/>
      <c r="P50" s="32">
        <f t="shared" si="25"/>
        <v>0</v>
      </c>
      <c r="Q50" s="3"/>
      <c r="R50" s="3"/>
      <c r="S50" s="3"/>
      <c r="T50" s="3"/>
      <c r="U50" s="2"/>
      <c r="V50" s="2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20.25" customHeight="1">
      <c r="A51" s="22" t="s">
        <v>49</v>
      </c>
      <c r="B51" s="17">
        <v>100.0</v>
      </c>
      <c r="C51" s="26"/>
      <c r="D51" s="18">
        <f t="shared" si="20"/>
        <v>0</v>
      </c>
      <c r="E51" s="20">
        <v>80.0</v>
      </c>
      <c r="F51" s="26"/>
      <c r="G51" s="18">
        <f t="shared" si="21"/>
        <v>0</v>
      </c>
      <c r="H51" s="20">
        <v>70.0</v>
      </c>
      <c r="I51" s="19"/>
      <c r="J51" s="21">
        <f t="shared" si="22"/>
        <v>0</v>
      </c>
      <c r="K51" s="19">
        <f t="shared" si="23"/>
        <v>0</v>
      </c>
      <c r="L51" s="21">
        <f t="shared" si="24"/>
        <v>0</v>
      </c>
      <c r="M51" s="20"/>
      <c r="N51" s="19"/>
      <c r="O51" s="19"/>
      <c r="P51" s="21">
        <f t="shared" si="25"/>
        <v>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50</v>
      </c>
      <c r="B52" s="17">
        <v>600.0</v>
      </c>
      <c r="C52" s="26"/>
      <c r="D52" s="18">
        <f t="shared" si="20"/>
        <v>0</v>
      </c>
      <c r="E52" s="20">
        <v>500.0</v>
      </c>
      <c r="F52" s="18"/>
      <c r="G52" s="18">
        <f t="shared" si="21"/>
        <v>0</v>
      </c>
      <c r="H52" s="20">
        <v>400.0</v>
      </c>
      <c r="I52" s="19"/>
      <c r="J52" s="21">
        <f t="shared" si="22"/>
        <v>0</v>
      </c>
      <c r="K52" s="19">
        <f t="shared" si="23"/>
        <v>0</v>
      </c>
      <c r="L52" s="21">
        <f t="shared" si="24"/>
        <v>0</v>
      </c>
      <c r="M52" s="20"/>
      <c r="N52" s="19"/>
      <c r="O52" s="19"/>
      <c r="P52" s="21">
        <f t="shared" si="25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51</v>
      </c>
      <c r="B53" s="17">
        <v>150.0</v>
      </c>
      <c r="C53" s="26">
        <v>1.0</v>
      </c>
      <c r="D53" s="18">
        <f t="shared" si="20"/>
        <v>150</v>
      </c>
      <c r="E53" s="20">
        <v>125.0</v>
      </c>
      <c r="F53" s="18"/>
      <c r="G53" s="18">
        <f t="shared" si="21"/>
        <v>0</v>
      </c>
      <c r="H53" s="20">
        <v>100.0</v>
      </c>
      <c r="I53" s="19"/>
      <c r="J53" s="21">
        <f t="shared" si="22"/>
        <v>0</v>
      </c>
      <c r="K53" s="19">
        <f t="shared" si="23"/>
        <v>150</v>
      </c>
      <c r="L53" s="21">
        <f t="shared" si="24"/>
        <v>1</v>
      </c>
      <c r="M53" s="20"/>
      <c r="N53" s="19"/>
      <c r="O53" s="19"/>
      <c r="P53" s="21">
        <f t="shared" si="25"/>
        <v>150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65" t="s">
        <v>52</v>
      </c>
      <c r="B54" s="17">
        <v>200.0</v>
      </c>
      <c r="C54" s="26">
        <v>2.0</v>
      </c>
      <c r="D54" s="18">
        <f t="shared" si="20"/>
        <v>400</v>
      </c>
      <c r="E54" s="20">
        <v>175.0</v>
      </c>
      <c r="F54" s="18"/>
      <c r="G54" s="18">
        <f t="shared" si="21"/>
        <v>0</v>
      </c>
      <c r="H54" s="20">
        <v>150.0</v>
      </c>
      <c r="I54" s="32"/>
      <c r="J54" s="52">
        <f t="shared" si="22"/>
        <v>0</v>
      </c>
      <c r="K54" s="19">
        <f t="shared" si="23"/>
        <v>400</v>
      </c>
      <c r="L54" s="21">
        <f t="shared" si="24"/>
        <v>2</v>
      </c>
      <c r="M54" s="20"/>
      <c r="N54" s="19"/>
      <c r="O54" s="19"/>
      <c r="P54" s="52">
        <f t="shared" si="25"/>
        <v>400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22" t="s">
        <v>53</v>
      </c>
      <c r="B55" s="17">
        <v>250.0</v>
      </c>
      <c r="C55" s="26">
        <v>13.0</v>
      </c>
      <c r="D55" s="18">
        <f t="shared" si="20"/>
        <v>3250</v>
      </c>
      <c r="E55" s="20">
        <v>230.0</v>
      </c>
      <c r="F55" s="18"/>
      <c r="G55" s="18">
        <f t="shared" si="21"/>
        <v>0</v>
      </c>
      <c r="H55" s="20">
        <v>200.0</v>
      </c>
      <c r="I55" s="117"/>
      <c r="J55" s="21">
        <f t="shared" si="22"/>
        <v>0</v>
      </c>
      <c r="K55" s="19">
        <f t="shared" si="23"/>
        <v>3250</v>
      </c>
      <c r="L55" s="21">
        <f t="shared" si="24"/>
        <v>13</v>
      </c>
      <c r="M55" s="20"/>
      <c r="N55" s="19"/>
      <c r="O55" s="19"/>
      <c r="P55" s="21">
        <f t="shared" si="25"/>
        <v>3250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22" t="s">
        <v>54</v>
      </c>
      <c r="B56" s="17">
        <v>120.0</v>
      </c>
      <c r="C56" s="18"/>
      <c r="D56" s="18">
        <f t="shared" si="20"/>
        <v>0</v>
      </c>
      <c r="E56" s="20">
        <v>100.0</v>
      </c>
      <c r="F56" s="18"/>
      <c r="G56" s="18">
        <f t="shared" si="21"/>
        <v>0</v>
      </c>
      <c r="H56" s="20">
        <v>80.0</v>
      </c>
      <c r="I56" s="19"/>
      <c r="J56" s="21">
        <f t="shared" si="22"/>
        <v>0</v>
      </c>
      <c r="K56" s="19">
        <f t="shared" si="23"/>
        <v>0</v>
      </c>
      <c r="L56" s="21">
        <f t="shared" si="24"/>
        <v>0</v>
      </c>
      <c r="M56" s="20"/>
      <c r="N56" s="19"/>
      <c r="O56" s="19"/>
      <c r="P56" s="21">
        <f t="shared" si="25"/>
        <v>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22" t="s">
        <v>55</v>
      </c>
      <c r="B57" s="17">
        <v>160.0</v>
      </c>
      <c r="C57" s="26"/>
      <c r="D57" s="66">
        <f t="shared" si="20"/>
        <v>0</v>
      </c>
      <c r="E57" s="20"/>
      <c r="F57" s="18"/>
      <c r="G57" s="18">
        <f t="shared" si="21"/>
        <v>0</v>
      </c>
      <c r="H57" s="20"/>
      <c r="I57" s="19"/>
      <c r="J57" s="21">
        <f t="shared" si="22"/>
        <v>0</v>
      </c>
      <c r="K57" s="19">
        <f t="shared" si="23"/>
        <v>0</v>
      </c>
      <c r="L57" s="21">
        <f t="shared" si="24"/>
        <v>0</v>
      </c>
      <c r="M57" s="20"/>
      <c r="N57" s="19"/>
      <c r="O57" s="19"/>
      <c r="P57" s="21">
        <f t="shared" si="25"/>
        <v>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44" t="s">
        <v>56</v>
      </c>
      <c r="B58" s="17">
        <v>300.0</v>
      </c>
      <c r="C58" s="26"/>
      <c r="D58" s="18">
        <f t="shared" si="20"/>
        <v>0</v>
      </c>
      <c r="E58" s="20">
        <v>275.0</v>
      </c>
      <c r="F58" s="18"/>
      <c r="G58" s="18">
        <f t="shared" si="21"/>
        <v>0</v>
      </c>
      <c r="H58" s="20">
        <v>250.0</v>
      </c>
      <c r="I58" s="82"/>
      <c r="J58" s="52">
        <f t="shared" si="22"/>
        <v>0</v>
      </c>
      <c r="K58" s="19">
        <f t="shared" si="23"/>
        <v>0</v>
      </c>
      <c r="L58" s="21">
        <f t="shared" si="24"/>
        <v>0</v>
      </c>
      <c r="M58" s="20"/>
      <c r="N58" s="19"/>
      <c r="O58" s="19"/>
      <c r="P58" s="52">
        <f t="shared" si="25"/>
        <v>0</v>
      </c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67" t="s">
        <v>57</v>
      </c>
      <c r="B59" s="68">
        <v>150.0</v>
      </c>
      <c r="C59" s="26"/>
      <c r="D59" s="18">
        <f t="shared" si="20"/>
        <v>0</v>
      </c>
      <c r="E59" s="20"/>
      <c r="F59" s="18"/>
      <c r="G59" s="18">
        <f t="shared" si="21"/>
        <v>0</v>
      </c>
      <c r="H59" s="20"/>
      <c r="I59" s="32"/>
      <c r="J59" s="52">
        <f t="shared" si="22"/>
        <v>0</v>
      </c>
      <c r="K59" s="19">
        <f t="shared" si="23"/>
        <v>0</v>
      </c>
      <c r="L59" s="21">
        <f t="shared" si="24"/>
        <v>0</v>
      </c>
      <c r="M59" s="20"/>
      <c r="N59" s="19"/>
      <c r="O59" s="19"/>
      <c r="P59" s="52">
        <f t="shared" si="25"/>
        <v>0</v>
      </c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20.25" customHeight="1">
      <c r="A60" s="44" t="s">
        <v>58</v>
      </c>
      <c r="B60" s="17">
        <v>500.0</v>
      </c>
      <c r="C60" s="18"/>
      <c r="D60" s="18">
        <f t="shared" si="20"/>
        <v>0</v>
      </c>
      <c r="E60" s="20">
        <v>450.0</v>
      </c>
      <c r="F60" s="18"/>
      <c r="G60" s="18">
        <f t="shared" si="21"/>
        <v>0</v>
      </c>
      <c r="H60" s="20">
        <v>400.0</v>
      </c>
      <c r="I60" s="32"/>
      <c r="J60" s="52">
        <f t="shared" si="22"/>
        <v>0</v>
      </c>
      <c r="K60" s="19">
        <f t="shared" si="23"/>
        <v>0</v>
      </c>
      <c r="L60" s="21">
        <f t="shared" si="24"/>
        <v>0</v>
      </c>
      <c r="M60" s="20"/>
      <c r="N60" s="19"/>
      <c r="O60" s="19"/>
      <c r="P60" s="52">
        <f t="shared" si="25"/>
        <v>0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0.25" customHeight="1">
      <c r="A61" s="44" t="s">
        <v>59</v>
      </c>
      <c r="B61" s="42">
        <v>350.0</v>
      </c>
      <c r="C61" s="48">
        <v>2.0</v>
      </c>
      <c r="D61" s="43">
        <f t="shared" si="20"/>
        <v>700</v>
      </c>
      <c r="E61" s="20">
        <v>300.0</v>
      </c>
      <c r="F61" s="43"/>
      <c r="G61" s="43">
        <f t="shared" si="21"/>
        <v>0</v>
      </c>
      <c r="H61" s="20">
        <v>250.0</v>
      </c>
      <c r="I61" s="32"/>
      <c r="J61" s="52">
        <f t="shared" si="22"/>
        <v>0</v>
      </c>
      <c r="K61" s="19">
        <f t="shared" si="23"/>
        <v>700</v>
      </c>
      <c r="L61" s="21">
        <f t="shared" si="24"/>
        <v>2</v>
      </c>
      <c r="M61" s="20"/>
      <c r="N61" s="19"/>
      <c r="O61" s="19"/>
      <c r="P61" s="52">
        <f t="shared" si="25"/>
        <v>700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67" t="s">
        <v>109</v>
      </c>
      <c r="B62" s="42">
        <v>250.0</v>
      </c>
      <c r="C62" s="48"/>
      <c r="D62" s="43">
        <f t="shared" si="20"/>
        <v>0</v>
      </c>
      <c r="E62" s="51">
        <v>200.0</v>
      </c>
      <c r="F62" s="43"/>
      <c r="G62" s="43">
        <f t="shared" si="21"/>
        <v>0</v>
      </c>
      <c r="H62" s="51">
        <v>180.0</v>
      </c>
      <c r="I62" s="32"/>
      <c r="J62" s="52">
        <f t="shared" si="22"/>
        <v>0</v>
      </c>
      <c r="K62" s="19">
        <f t="shared" si="23"/>
        <v>0</v>
      </c>
      <c r="L62" s="21">
        <f t="shared" si="24"/>
        <v>0</v>
      </c>
      <c r="M62" s="51"/>
      <c r="N62" s="19"/>
      <c r="O62" s="19"/>
      <c r="P62" s="32"/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44" t="s">
        <v>60</v>
      </c>
      <c r="B63" s="42">
        <v>250.0</v>
      </c>
      <c r="C63" s="48"/>
      <c r="D63" s="43">
        <f t="shared" si="20"/>
        <v>0</v>
      </c>
      <c r="E63" s="51">
        <v>200.0</v>
      </c>
      <c r="F63" s="43"/>
      <c r="G63" s="43">
        <f t="shared" si="21"/>
        <v>0</v>
      </c>
      <c r="H63" s="51">
        <v>180.0</v>
      </c>
      <c r="I63" s="32"/>
      <c r="J63" s="52">
        <f t="shared" si="22"/>
        <v>0</v>
      </c>
      <c r="K63" s="19">
        <f t="shared" si="23"/>
        <v>0</v>
      </c>
      <c r="L63" s="21">
        <f t="shared" si="24"/>
        <v>0</v>
      </c>
      <c r="M63" s="51"/>
      <c r="N63" s="19"/>
      <c r="O63" s="19"/>
      <c r="P63" s="32"/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15.75" customHeight="1">
      <c r="A64" s="44" t="s">
        <v>61</v>
      </c>
      <c r="B64" s="69"/>
      <c r="C64" s="70" t="s">
        <v>26</v>
      </c>
      <c r="D64" s="70">
        <f>SUM(D43:D63)</f>
        <v>6190</v>
      </c>
      <c r="E64" s="70"/>
      <c r="F64" s="70" t="s">
        <v>26</v>
      </c>
      <c r="G64" s="70">
        <f>SUM(G43:G63)</f>
        <v>0</v>
      </c>
      <c r="H64" s="71"/>
      <c r="I64" s="71" t="s">
        <v>26</v>
      </c>
      <c r="J64" s="70">
        <f>SUM(J43:J63)</f>
        <v>0</v>
      </c>
      <c r="K64" s="123">
        <f t="shared" si="23"/>
        <v>6190</v>
      </c>
      <c r="L64" s="123"/>
      <c r="M64" s="71" t="s">
        <v>26</v>
      </c>
      <c r="N64" s="70"/>
      <c r="O64" s="70"/>
      <c r="P64" s="70">
        <f>SUM(P43:P63)</f>
        <v>5612</v>
      </c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26.25" customHeight="1">
      <c r="A65" s="72" t="s">
        <v>62</v>
      </c>
      <c r="B65" s="8" t="s">
        <v>2</v>
      </c>
      <c r="C65" s="37" t="s">
        <v>3</v>
      </c>
      <c r="D65" s="38" t="s">
        <v>4</v>
      </c>
      <c r="E65" s="39" t="s">
        <v>5</v>
      </c>
      <c r="F65" s="37" t="s">
        <v>3</v>
      </c>
      <c r="G65" s="37" t="s">
        <v>4</v>
      </c>
      <c r="H65" s="40" t="s">
        <v>6</v>
      </c>
      <c r="I65" s="41" t="s">
        <v>3</v>
      </c>
      <c r="J65" s="41" t="s">
        <v>7</v>
      </c>
      <c r="K65" s="116" t="s">
        <v>96</v>
      </c>
      <c r="L65" s="12" t="s">
        <v>8</v>
      </c>
      <c r="M65" s="8" t="s">
        <v>9</v>
      </c>
      <c r="N65" s="10" t="s">
        <v>10</v>
      </c>
      <c r="O65" s="10" t="s">
        <v>11</v>
      </c>
      <c r="P65" s="41" t="s">
        <v>12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0.25" customHeight="1">
      <c r="A66" s="44" t="s">
        <v>63</v>
      </c>
      <c r="B66" s="42">
        <v>320.0</v>
      </c>
      <c r="C66" s="48"/>
      <c r="D66" s="32">
        <f t="shared" ref="D66:D76" si="26">B66*C66</f>
        <v>0</v>
      </c>
      <c r="E66" s="20">
        <v>300.0</v>
      </c>
      <c r="F66" s="43"/>
      <c r="G66" s="32">
        <f t="shared" ref="G66:G76" si="27">E66*F66</f>
        <v>0</v>
      </c>
      <c r="H66" s="20">
        <v>300.0</v>
      </c>
      <c r="I66" s="32"/>
      <c r="J66" s="32">
        <f t="shared" ref="J66:J76" si="28">H66*I66</f>
        <v>0</v>
      </c>
      <c r="K66" s="19">
        <f t="shared" ref="K66:K77" si="29">D66+G66+J66</f>
        <v>0</v>
      </c>
      <c r="L66" s="21">
        <f t="shared" ref="L66:L76" si="30">C66+F66+I66</f>
        <v>0</v>
      </c>
      <c r="M66" s="20">
        <v>240.0</v>
      </c>
      <c r="N66" s="32">
        <v>28.8</v>
      </c>
      <c r="O66" s="32">
        <v>24.0</v>
      </c>
      <c r="P66" s="32">
        <f t="shared" ref="P66:P76" si="31">((B66-M66)*C66)+((E66-M66)*F66)+((H66-M66)*I66)</f>
        <v>0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64</v>
      </c>
      <c r="B67" s="17">
        <v>80.0</v>
      </c>
      <c r="C67" s="26">
        <v>3.0</v>
      </c>
      <c r="D67" s="19">
        <f t="shared" si="26"/>
        <v>240</v>
      </c>
      <c r="E67" s="20">
        <v>70.0</v>
      </c>
      <c r="F67" s="18"/>
      <c r="G67" s="19">
        <f t="shared" si="27"/>
        <v>0</v>
      </c>
      <c r="H67" s="20">
        <v>60.0</v>
      </c>
      <c r="I67" s="32"/>
      <c r="J67" s="32">
        <f t="shared" si="28"/>
        <v>0</v>
      </c>
      <c r="K67" s="19">
        <f t="shared" si="29"/>
        <v>240</v>
      </c>
      <c r="L67" s="21">
        <f t="shared" si="30"/>
        <v>3</v>
      </c>
      <c r="M67" s="20">
        <v>60.0</v>
      </c>
      <c r="N67" s="32"/>
      <c r="O67" s="32"/>
      <c r="P67" s="32">
        <f t="shared" si="31"/>
        <v>60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64</v>
      </c>
      <c r="B68" s="17">
        <v>130.0</v>
      </c>
      <c r="C68" s="26"/>
      <c r="D68" s="19">
        <f t="shared" si="26"/>
        <v>0</v>
      </c>
      <c r="E68" s="20">
        <v>120.0</v>
      </c>
      <c r="F68" s="18"/>
      <c r="G68" s="19">
        <f t="shared" si="27"/>
        <v>0</v>
      </c>
      <c r="H68" s="20">
        <v>110.0</v>
      </c>
      <c r="I68" s="32"/>
      <c r="J68" s="32">
        <f t="shared" si="28"/>
        <v>0</v>
      </c>
      <c r="K68" s="19">
        <f t="shared" si="29"/>
        <v>0</v>
      </c>
      <c r="L68" s="21">
        <f t="shared" si="30"/>
        <v>0</v>
      </c>
      <c r="M68" s="20">
        <v>100.0</v>
      </c>
      <c r="N68" s="32"/>
      <c r="O68" s="32"/>
      <c r="P68" s="32">
        <f t="shared" si="31"/>
        <v>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65</v>
      </c>
      <c r="B69" s="17">
        <v>430.0</v>
      </c>
      <c r="C69" s="26">
        <v>1.0</v>
      </c>
      <c r="D69" s="21">
        <f t="shared" si="26"/>
        <v>430</v>
      </c>
      <c r="E69" s="20">
        <v>430.0</v>
      </c>
      <c r="F69" s="18"/>
      <c r="G69" s="19">
        <f t="shared" si="27"/>
        <v>0</v>
      </c>
      <c r="H69" s="20">
        <v>430.0</v>
      </c>
      <c r="I69" s="32"/>
      <c r="J69" s="32">
        <f t="shared" si="28"/>
        <v>0</v>
      </c>
      <c r="K69" s="19">
        <f t="shared" si="29"/>
        <v>430</v>
      </c>
      <c r="L69" s="21">
        <f t="shared" si="30"/>
        <v>1</v>
      </c>
      <c r="M69" s="20">
        <v>350.0</v>
      </c>
      <c r="N69" s="32">
        <v>42.0</v>
      </c>
      <c r="O69" s="32">
        <v>35.0</v>
      </c>
      <c r="P69" s="32">
        <f t="shared" si="31"/>
        <v>80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66</v>
      </c>
      <c r="B70" s="17">
        <v>170.0</v>
      </c>
      <c r="C70" s="18"/>
      <c r="D70" s="19">
        <f t="shared" si="26"/>
        <v>0</v>
      </c>
      <c r="E70" s="20">
        <v>160.0</v>
      </c>
      <c r="F70" s="18"/>
      <c r="G70" s="19">
        <f t="shared" si="27"/>
        <v>0</v>
      </c>
      <c r="H70" s="20">
        <v>150.0</v>
      </c>
      <c r="I70" s="32"/>
      <c r="J70" s="32">
        <f t="shared" si="28"/>
        <v>0</v>
      </c>
      <c r="K70" s="19">
        <f t="shared" si="29"/>
        <v>0</v>
      </c>
      <c r="L70" s="21">
        <f t="shared" si="30"/>
        <v>0</v>
      </c>
      <c r="M70" s="20">
        <v>125.0</v>
      </c>
      <c r="N70" s="32">
        <v>15.0</v>
      </c>
      <c r="O70" s="32">
        <v>12.5</v>
      </c>
      <c r="P70" s="32">
        <f t="shared" si="31"/>
        <v>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67</v>
      </c>
      <c r="B71" s="17">
        <v>220.0</v>
      </c>
      <c r="C71" s="18"/>
      <c r="D71" s="19">
        <f t="shared" si="26"/>
        <v>0</v>
      </c>
      <c r="E71" s="20"/>
      <c r="F71" s="18"/>
      <c r="G71" s="19">
        <f t="shared" si="27"/>
        <v>0</v>
      </c>
      <c r="H71" s="20"/>
      <c r="I71" s="32"/>
      <c r="J71" s="32">
        <f t="shared" si="28"/>
        <v>0</v>
      </c>
      <c r="K71" s="19">
        <f t="shared" si="29"/>
        <v>0</v>
      </c>
      <c r="L71" s="21">
        <f t="shared" si="30"/>
        <v>0</v>
      </c>
      <c r="M71" s="20"/>
      <c r="N71" s="32"/>
      <c r="O71" s="32"/>
      <c r="P71" s="32">
        <f t="shared" si="31"/>
        <v>0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68</v>
      </c>
      <c r="B72" s="17">
        <v>50.0</v>
      </c>
      <c r="C72" s="18"/>
      <c r="D72" s="19">
        <f t="shared" si="26"/>
        <v>0</v>
      </c>
      <c r="E72" s="20"/>
      <c r="F72" s="18"/>
      <c r="G72" s="19">
        <f t="shared" si="27"/>
        <v>0</v>
      </c>
      <c r="H72" s="20"/>
      <c r="I72" s="32"/>
      <c r="J72" s="32">
        <f t="shared" si="28"/>
        <v>0</v>
      </c>
      <c r="K72" s="19">
        <f t="shared" si="29"/>
        <v>0</v>
      </c>
      <c r="L72" s="21">
        <f t="shared" si="30"/>
        <v>0</v>
      </c>
      <c r="M72" s="20">
        <v>42.0</v>
      </c>
      <c r="N72" s="32"/>
      <c r="O72" s="32"/>
      <c r="P72" s="32">
        <f t="shared" si="31"/>
        <v>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0.25" customHeight="1">
      <c r="A73" s="44" t="s">
        <v>68</v>
      </c>
      <c r="B73" s="17">
        <v>25.0</v>
      </c>
      <c r="C73" s="18"/>
      <c r="D73" s="19">
        <f t="shared" si="26"/>
        <v>0</v>
      </c>
      <c r="E73" s="20"/>
      <c r="F73" s="18"/>
      <c r="G73" s="19">
        <f t="shared" si="27"/>
        <v>0</v>
      </c>
      <c r="H73" s="20"/>
      <c r="I73" s="32"/>
      <c r="J73" s="32">
        <f t="shared" si="28"/>
        <v>0</v>
      </c>
      <c r="K73" s="19">
        <f t="shared" si="29"/>
        <v>0</v>
      </c>
      <c r="L73" s="21">
        <f t="shared" si="30"/>
        <v>0</v>
      </c>
      <c r="M73" s="20">
        <v>20.0</v>
      </c>
      <c r="N73" s="32"/>
      <c r="O73" s="32"/>
      <c r="P73" s="32">
        <f t="shared" si="31"/>
        <v>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0.25" customHeight="1">
      <c r="A74" s="44" t="s">
        <v>69</v>
      </c>
      <c r="B74" s="17">
        <v>115.0</v>
      </c>
      <c r="C74" s="26"/>
      <c r="D74" s="19">
        <f t="shared" si="26"/>
        <v>0</v>
      </c>
      <c r="E74" s="20">
        <v>110.0</v>
      </c>
      <c r="F74" s="18"/>
      <c r="G74" s="19">
        <f t="shared" si="27"/>
        <v>0</v>
      </c>
      <c r="H74" s="20">
        <v>105.0</v>
      </c>
      <c r="I74" s="32"/>
      <c r="J74" s="32">
        <f t="shared" si="28"/>
        <v>0</v>
      </c>
      <c r="K74" s="19">
        <f t="shared" si="29"/>
        <v>0</v>
      </c>
      <c r="L74" s="21">
        <f t="shared" si="30"/>
        <v>0</v>
      </c>
      <c r="M74" s="20">
        <v>85.0</v>
      </c>
      <c r="N74" s="32"/>
      <c r="O74" s="32"/>
      <c r="P74" s="32">
        <f t="shared" si="31"/>
        <v>0</v>
      </c>
      <c r="Q74" s="3"/>
      <c r="R74" s="3"/>
      <c r="S74" s="3"/>
      <c r="T74" s="3"/>
      <c r="U74" s="2"/>
      <c r="V74" s="2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44" t="s">
        <v>69</v>
      </c>
      <c r="B75" s="17">
        <v>20.0</v>
      </c>
      <c r="C75" s="26">
        <v>1.0</v>
      </c>
      <c r="D75" s="19">
        <f t="shared" si="26"/>
        <v>20</v>
      </c>
      <c r="E75" s="20">
        <v>20.0</v>
      </c>
      <c r="F75" s="18"/>
      <c r="G75" s="19">
        <f t="shared" si="27"/>
        <v>0</v>
      </c>
      <c r="H75" s="20">
        <v>20.0</v>
      </c>
      <c r="I75" s="32"/>
      <c r="J75" s="32">
        <f t="shared" si="28"/>
        <v>0</v>
      </c>
      <c r="K75" s="19">
        <f t="shared" si="29"/>
        <v>20</v>
      </c>
      <c r="L75" s="21">
        <f t="shared" si="30"/>
        <v>1</v>
      </c>
      <c r="M75" s="20">
        <v>15.0</v>
      </c>
      <c r="N75" s="32"/>
      <c r="O75" s="32"/>
      <c r="P75" s="32">
        <f t="shared" si="31"/>
        <v>5</v>
      </c>
      <c r="Q75" s="3"/>
      <c r="R75" s="3"/>
      <c r="S75" s="3"/>
      <c r="T75" s="3"/>
      <c r="U75" s="2"/>
      <c r="V75" s="2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44" t="s">
        <v>70</v>
      </c>
      <c r="B76" s="42">
        <v>230.0</v>
      </c>
      <c r="C76" s="43"/>
      <c r="D76" s="32">
        <f t="shared" si="26"/>
        <v>0</v>
      </c>
      <c r="E76" s="51"/>
      <c r="F76" s="43"/>
      <c r="G76" s="32">
        <f t="shared" si="27"/>
        <v>0</v>
      </c>
      <c r="H76" s="51"/>
      <c r="I76" s="32"/>
      <c r="J76" s="32">
        <f t="shared" si="28"/>
        <v>0</v>
      </c>
      <c r="K76" s="19">
        <f t="shared" si="29"/>
        <v>0</v>
      </c>
      <c r="L76" s="21">
        <f t="shared" si="30"/>
        <v>0</v>
      </c>
      <c r="M76" s="73"/>
      <c r="N76" s="32"/>
      <c r="O76" s="32"/>
      <c r="P76" s="32">
        <f t="shared" si="31"/>
        <v>0</v>
      </c>
      <c r="Q76" s="3"/>
      <c r="R76" s="3"/>
      <c r="S76" s="3"/>
      <c r="T76" s="3"/>
      <c r="U76" s="2"/>
      <c r="V76" s="2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1.75" customHeight="1">
      <c r="A77" s="74"/>
      <c r="B77" s="75"/>
      <c r="C77" s="70" t="s">
        <v>26</v>
      </c>
      <c r="D77" s="70">
        <f>SUM(D66:D76)</f>
        <v>690</v>
      </c>
      <c r="E77" s="70"/>
      <c r="F77" s="70" t="s">
        <v>26</v>
      </c>
      <c r="G77" s="70">
        <f>SUM(G66:G76)</f>
        <v>0</v>
      </c>
      <c r="H77" s="71"/>
      <c r="I77" s="71" t="s">
        <v>26</v>
      </c>
      <c r="J77" s="70">
        <f>SUM(J66:J76)</f>
        <v>0</v>
      </c>
      <c r="K77" s="123">
        <f t="shared" si="29"/>
        <v>690</v>
      </c>
      <c r="L77" s="123"/>
      <c r="M77" s="71" t="s">
        <v>26</v>
      </c>
      <c r="N77" s="70"/>
      <c r="O77" s="70"/>
      <c r="P77" s="70">
        <f>SUM(P66:P76)</f>
        <v>145</v>
      </c>
      <c r="Q77" s="3"/>
      <c r="R77" s="3"/>
      <c r="S77" s="3"/>
      <c r="T77" s="3"/>
      <c r="U77" s="2"/>
      <c r="V77" s="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4.0" customHeight="1">
      <c r="A78" s="76" t="s">
        <v>71</v>
      </c>
      <c r="B78" s="8" t="s">
        <v>2</v>
      </c>
      <c r="C78" s="9" t="s">
        <v>3</v>
      </c>
      <c r="D78" s="10" t="s">
        <v>4</v>
      </c>
      <c r="E78" s="8" t="s">
        <v>5</v>
      </c>
      <c r="F78" s="9" t="s">
        <v>3</v>
      </c>
      <c r="G78" s="9" t="s">
        <v>4</v>
      </c>
      <c r="H78" s="46" t="s">
        <v>6</v>
      </c>
      <c r="I78" s="11" t="s">
        <v>3</v>
      </c>
      <c r="J78" s="11" t="s">
        <v>7</v>
      </c>
      <c r="K78" s="116" t="s">
        <v>96</v>
      </c>
      <c r="L78" s="12" t="s">
        <v>8</v>
      </c>
      <c r="M78" s="8" t="s">
        <v>9</v>
      </c>
      <c r="N78" s="10" t="s">
        <v>10</v>
      </c>
      <c r="O78" s="10" t="s">
        <v>11</v>
      </c>
      <c r="P78" s="9" t="s">
        <v>12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0.25" customHeight="1">
      <c r="A79" s="77" t="s">
        <v>72</v>
      </c>
      <c r="B79" s="42">
        <v>475.0</v>
      </c>
      <c r="C79" s="43"/>
      <c r="D79" s="32">
        <f t="shared" ref="D79:D82" si="32">B79*C79</f>
        <v>0</v>
      </c>
      <c r="E79" s="20">
        <v>450.0</v>
      </c>
      <c r="F79" s="43"/>
      <c r="G79" s="32">
        <f t="shared" ref="G79:G82" si="33">E79*F79</f>
        <v>0</v>
      </c>
      <c r="H79" s="20">
        <v>430.0</v>
      </c>
      <c r="I79" s="32"/>
      <c r="J79" s="32">
        <f t="shared" ref="J79:J82" si="34">H79*I79</f>
        <v>0</v>
      </c>
      <c r="K79" s="19">
        <f t="shared" ref="K79:K83" si="35">D79+G79+J79</f>
        <v>0</v>
      </c>
      <c r="L79" s="21">
        <f t="shared" ref="L79:L82" si="36">C79+F79+I79</f>
        <v>0</v>
      </c>
      <c r="M79" s="20">
        <v>350.0</v>
      </c>
      <c r="N79" s="19">
        <v>42.0</v>
      </c>
      <c r="O79" s="19">
        <v>35.0</v>
      </c>
      <c r="P79" s="19">
        <f t="shared" ref="P79:P82" si="37">((B79-M79)*C79)+((E79-M79)*F79)+((H79-M79)*I79)</f>
        <v>0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0.25" customHeight="1">
      <c r="A80" s="49" t="s">
        <v>73</v>
      </c>
      <c r="B80" s="17">
        <v>800.0</v>
      </c>
      <c r="C80" s="26"/>
      <c r="D80" s="19">
        <f t="shared" si="32"/>
        <v>0</v>
      </c>
      <c r="E80" s="20">
        <v>750.0</v>
      </c>
      <c r="F80" s="26"/>
      <c r="G80" s="19">
        <f t="shared" si="33"/>
        <v>0</v>
      </c>
      <c r="H80" s="20">
        <v>700.0</v>
      </c>
      <c r="I80" s="19"/>
      <c r="J80" s="19">
        <f t="shared" si="34"/>
        <v>0</v>
      </c>
      <c r="K80" s="19">
        <f t="shared" si="35"/>
        <v>0</v>
      </c>
      <c r="L80" s="21">
        <f t="shared" si="36"/>
        <v>0</v>
      </c>
      <c r="M80" s="20">
        <v>550.0</v>
      </c>
      <c r="N80" s="19">
        <v>66.0</v>
      </c>
      <c r="O80" s="19">
        <v>55.0</v>
      </c>
      <c r="P80" s="19">
        <f t="shared" si="37"/>
        <v>0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22" t="s">
        <v>74</v>
      </c>
      <c r="B81" s="17">
        <v>375.0</v>
      </c>
      <c r="C81" s="18"/>
      <c r="D81" s="19">
        <f t="shared" si="32"/>
        <v>0</v>
      </c>
      <c r="E81" s="20">
        <v>350.0</v>
      </c>
      <c r="F81" s="18"/>
      <c r="G81" s="19">
        <f t="shared" si="33"/>
        <v>0</v>
      </c>
      <c r="H81" s="20">
        <v>325.0</v>
      </c>
      <c r="I81" s="19"/>
      <c r="J81" s="19">
        <f t="shared" si="34"/>
        <v>0</v>
      </c>
      <c r="K81" s="19">
        <f t="shared" si="35"/>
        <v>0</v>
      </c>
      <c r="L81" s="21">
        <f t="shared" si="36"/>
        <v>0</v>
      </c>
      <c r="M81" s="20">
        <v>250.0</v>
      </c>
      <c r="N81" s="19">
        <v>30.0</v>
      </c>
      <c r="O81" s="19">
        <v>25.0</v>
      </c>
      <c r="P81" s="19">
        <f t="shared" si="37"/>
        <v>0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22" t="s">
        <v>75</v>
      </c>
      <c r="B82" s="17">
        <v>950.0</v>
      </c>
      <c r="C82" s="18"/>
      <c r="D82" s="19">
        <f t="shared" si="32"/>
        <v>0</v>
      </c>
      <c r="E82" s="20">
        <v>900.0</v>
      </c>
      <c r="F82" s="18"/>
      <c r="G82" s="19">
        <f t="shared" si="33"/>
        <v>0</v>
      </c>
      <c r="H82" s="20">
        <v>800.0</v>
      </c>
      <c r="I82" s="19"/>
      <c r="J82" s="19">
        <f t="shared" si="34"/>
        <v>0</v>
      </c>
      <c r="K82" s="19">
        <f t="shared" si="35"/>
        <v>0</v>
      </c>
      <c r="L82" s="21">
        <f t="shared" si="36"/>
        <v>0</v>
      </c>
      <c r="M82" s="20">
        <v>750.0</v>
      </c>
      <c r="N82" s="19">
        <v>90.0</v>
      </c>
      <c r="O82" s="19">
        <v>75.0</v>
      </c>
      <c r="P82" s="19">
        <f t="shared" si="37"/>
        <v>0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44"/>
      <c r="B83" s="78"/>
      <c r="C83" s="70" t="s">
        <v>26</v>
      </c>
      <c r="D83" s="70">
        <f>SUM(D79:D82)</f>
        <v>0</v>
      </c>
      <c r="E83" s="70"/>
      <c r="F83" s="70" t="s">
        <v>26</v>
      </c>
      <c r="G83" s="70">
        <f>SUM(G79:G82)</f>
        <v>0</v>
      </c>
      <c r="H83" s="71"/>
      <c r="I83" s="71" t="s">
        <v>26</v>
      </c>
      <c r="J83" s="70">
        <f>SUM(J79:J82)</f>
        <v>0</v>
      </c>
      <c r="K83" s="123">
        <f t="shared" si="35"/>
        <v>0</v>
      </c>
      <c r="L83" s="123"/>
      <c r="M83" s="71" t="s">
        <v>26</v>
      </c>
      <c r="N83" s="70"/>
      <c r="O83" s="70"/>
      <c r="P83" s="70">
        <f>SUM(P79:P82)</f>
        <v>0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7.0" customHeight="1">
      <c r="A84" s="124" t="s">
        <v>98</v>
      </c>
      <c r="B84" s="8" t="s">
        <v>2</v>
      </c>
      <c r="C84" s="9" t="s">
        <v>3</v>
      </c>
      <c r="D84" s="10" t="s">
        <v>4</v>
      </c>
      <c r="E84" s="8" t="s">
        <v>5</v>
      </c>
      <c r="F84" s="9" t="s">
        <v>3</v>
      </c>
      <c r="G84" s="9" t="s">
        <v>4</v>
      </c>
      <c r="H84" s="46" t="s">
        <v>6</v>
      </c>
      <c r="I84" s="11" t="s">
        <v>3</v>
      </c>
      <c r="J84" s="11" t="s">
        <v>7</v>
      </c>
      <c r="K84" s="116" t="s">
        <v>96</v>
      </c>
      <c r="L84" s="12" t="s">
        <v>8</v>
      </c>
      <c r="M84" s="8" t="s">
        <v>9</v>
      </c>
      <c r="N84" s="10" t="s">
        <v>10</v>
      </c>
      <c r="O84" s="10" t="s">
        <v>11</v>
      </c>
      <c r="P84" s="9" t="s">
        <v>12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125" t="s">
        <v>99</v>
      </c>
      <c r="B85" s="126">
        <v>100.0</v>
      </c>
      <c r="C85" s="26">
        <v>1.0</v>
      </c>
      <c r="D85" s="19">
        <f t="shared" ref="D85:D95" si="38">B85*C85</f>
        <v>100</v>
      </c>
      <c r="E85" s="127"/>
      <c r="F85" s="18"/>
      <c r="G85" s="19"/>
      <c r="H85" s="127"/>
      <c r="I85" s="19"/>
      <c r="J85" s="19"/>
      <c r="K85" s="19">
        <f t="shared" ref="K85:K96" si="39">D85+G85+J85</f>
        <v>100</v>
      </c>
      <c r="L85" s="21">
        <f t="shared" ref="L85:L95" si="40">C85+F85+I85</f>
        <v>1</v>
      </c>
      <c r="M85" s="128">
        <v>90.0</v>
      </c>
      <c r="N85" s="19"/>
      <c r="O85" s="19"/>
      <c r="P85" s="19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129" t="s">
        <v>100</v>
      </c>
      <c r="B86" s="130">
        <v>800.0</v>
      </c>
      <c r="C86" s="26">
        <v>1.0</v>
      </c>
      <c r="D86" s="19">
        <f t="shared" si="38"/>
        <v>800</v>
      </c>
      <c r="E86" s="127"/>
      <c r="F86" s="18"/>
      <c r="G86" s="19"/>
      <c r="H86" s="127"/>
      <c r="I86" s="19"/>
      <c r="J86" s="19"/>
      <c r="K86" s="19">
        <f t="shared" si="39"/>
        <v>800</v>
      </c>
      <c r="L86" s="21">
        <f t="shared" si="40"/>
        <v>1</v>
      </c>
      <c r="M86" s="128">
        <v>700.0</v>
      </c>
      <c r="N86" s="19"/>
      <c r="O86" s="19"/>
      <c r="P86" s="1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31" t="s">
        <v>101</v>
      </c>
      <c r="B87" s="130">
        <v>1750.0</v>
      </c>
      <c r="C87" s="26"/>
      <c r="D87" s="19">
        <f t="shared" si="38"/>
        <v>0</v>
      </c>
      <c r="E87" s="127"/>
      <c r="F87" s="18"/>
      <c r="G87" s="19"/>
      <c r="H87" s="127"/>
      <c r="I87" s="19"/>
      <c r="J87" s="19"/>
      <c r="K87" s="19">
        <f t="shared" si="39"/>
        <v>0</v>
      </c>
      <c r="L87" s="21">
        <f t="shared" si="40"/>
        <v>0</v>
      </c>
      <c r="M87" s="128">
        <v>1500.0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31" t="s">
        <v>46</v>
      </c>
      <c r="B88" s="130">
        <v>100.0</v>
      </c>
      <c r="C88" s="26"/>
      <c r="D88" s="19">
        <f t="shared" si="38"/>
        <v>0</v>
      </c>
      <c r="E88" s="127"/>
      <c r="F88" s="18"/>
      <c r="G88" s="19"/>
      <c r="H88" s="127"/>
      <c r="I88" s="19"/>
      <c r="J88" s="19"/>
      <c r="K88" s="19">
        <f t="shared" si="39"/>
        <v>0</v>
      </c>
      <c r="L88" s="21">
        <f t="shared" si="40"/>
        <v>0</v>
      </c>
      <c r="M88" s="128">
        <v>90.0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48</v>
      </c>
      <c r="B89" s="130">
        <v>250.0</v>
      </c>
      <c r="C89" s="26"/>
      <c r="D89" s="19">
        <f t="shared" si="38"/>
        <v>0</v>
      </c>
      <c r="E89" s="127"/>
      <c r="F89" s="18"/>
      <c r="G89" s="19"/>
      <c r="H89" s="127"/>
      <c r="I89" s="19"/>
      <c r="J89" s="19"/>
      <c r="K89" s="19">
        <f t="shared" si="39"/>
        <v>0</v>
      </c>
      <c r="L89" s="21">
        <f t="shared" si="40"/>
        <v>0</v>
      </c>
      <c r="M89" s="128">
        <v>200.0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102</v>
      </c>
      <c r="B90" s="130">
        <v>100.0</v>
      </c>
      <c r="C90" s="26"/>
      <c r="D90" s="19">
        <f t="shared" si="38"/>
        <v>0</v>
      </c>
      <c r="E90" s="127"/>
      <c r="F90" s="18"/>
      <c r="G90" s="19"/>
      <c r="H90" s="127"/>
      <c r="I90" s="19"/>
      <c r="J90" s="19"/>
      <c r="K90" s="19">
        <f t="shared" si="39"/>
        <v>0</v>
      </c>
      <c r="L90" s="21">
        <f t="shared" si="40"/>
        <v>0</v>
      </c>
      <c r="M90" s="128">
        <v>90.0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103</v>
      </c>
      <c r="B91" s="130">
        <v>1500.0</v>
      </c>
      <c r="C91" s="26"/>
      <c r="D91" s="19">
        <f t="shared" si="38"/>
        <v>0</v>
      </c>
      <c r="E91" s="127"/>
      <c r="F91" s="18"/>
      <c r="G91" s="19"/>
      <c r="H91" s="127"/>
      <c r="I91" s="19"/>
      <c r="J91" s="19"/>
      <c r="K91" s="19">
        <f t="shared" si="39"/>
        <v>0</v>
      </c>
      <c r="L91" s="21">
        <f t="shared" si="40"/>
        <v>0</v>
      </c>
      <c r="M91" s="128">
        <v>1300.0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131" t="s">
        <v>104</v>
      </c>
      <c r="B92" s="130">
        <v>400.0</v>
      </c>
      <c r="C92" s="26"/>
      <c r="D92" s="19">
        <f t="shared" si="38"/>
        <v>0</v>
      </c>
      <c r="E92" s="127"/>
      <c r="F92" s="18"/>
      <c r="G92" s="19"/>
      <c r="H92" s="127"/>
      <c r="I92" s="19"/>
      <c r="J92" s="19"/>
      <c r="K92" s="19">
        <f t="shared" si="39"/>
        <v>0</v>
      </c>
      <c r="L92" s="21">
        <f t="shared" si="40"/>
        <v>0</v>
      </c>
      <c r="M92" s="128">
        <v>350.0</v>
      </c>
      <c r="N92" s="19"/>
      <c r="O92" s="19"/>
      <c r="P92" s="19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0.25" customHeight="1">
      <c r="A93" s="131" t="s">
        <v>105</v>
      </c>
      <c r="B93" s="130">
        <v>700.0</v>
      </c>
      <c r="C93" s="26"/>
      <c r="D93" s="19">
        <f t="shared" si="38"/>
        <v>0</v>
      </c>
      <c r="E93" s="127"/>
      <c r="F93" s="18"/>
      <c r="G93" s="19"/>
      <c r="H93" s="127"/>
      <c r="I93" s="19"/>
      <c r="J93" s="19"/>
      <c r="K93" s="19">
        <f t="shared" si="39"/>
        <v>0</v>
      </c>
      <c r="L93" s="21">
        <f t="shared" si="40"/>
        <v>0</v>
      </c>
      <c r="M93" s="128">
        <v>600.0</v>
      </c>
      <c r="N93" s="19"/>
      <c r="O93" s="19"/>
      <c r="P93" s="19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131" t="s">
        <v>106</v>
      </c>
      <c r="B94" s="130">
        <v>150.0</v>
      </c>
      <c r="C94" s="26"/>
      <c r="D94" s="19">
        <f t="shared" si="38"/>
        <v>0</v>
      </c>
      <c r="E94" s="127"/>
      <c r="F94" s="18"/>
      <c r="G94" s="19"/>
      <c r="H94" s="127"/>
      <c r="I94" s="19"/>
      <c r="J94" s="19"/>
      <c r="K94" s="19">
        <f t="shared" si="39"/>
        <v>0</v>
      </c>
      <c r="L94" s="21">
        <f t="shared" si="40"/>
        <v>0</v>
      </c>
      <c r="M94" s="128">
        <v>130.0</v>
      </c>
      <c r="N94" s="19"/>
      <c r="O94" s="19"/>
      <c r="P94" s="19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131" t="s">
        <v>107</v>
      </c>
      <c r="B95" s="130">
        <v>2100.0</v>
      </c>
      <c r="C95" s="26"/>
      <c r="D95" s="19">
        <f t="shared" si="38"/>
        <v>0</v>
      </c>
      <c r="E95" s="20"/>
      <c r="F95" s="18"/>
      <c r="G95" s="19"/>
      <c r="H95" s="20"/>
      <c r="I95" s="19"/>
      <c r="J95" s="19"/>
      <c r="K95" s="19">
        <f t="shared" si="39"/>
        <v>0</v>
      </c>
      <c r="L95" s="21">
        <f t="shared" si="40"/>
        <v>0</v>
      </c>
      <c r="M95" s="128">
        <v>1900.0</v>
      </c>
      <c r="N95" s="19"/>
      <c r="O95" s="19"/>
      <c r="P95" s="19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44"/>
      <c r="B96" s="78"/>
      <c r="C96" s="70" t="s">
        <v>26</v>
      </c>
      <c r="D96" s="70">
        <f>SUM(D85:D95)</f>
        <v>900</v>
      </c>
      <c r="E96" s="70"/>
      <c r="F96" s="70" t="s">
        <v>26</v>
      </c>
      <c r="G96" s="70">
        <f>SUM(G85:G95)</f>
        <v>0</v>
      </c>
      <c r="H96" s="71"/>
      <c r="I96" s="71" t="s">
        <v>26</v>
      </c>
      <c r="J96" s="70">
        <f>SUM(J85:J95)</f>
        <v>0</v>
      </c>
      <c r="K96" s="123">
        <f t="shared" si="39"/>
        <v>900</v>
      </c>
      <c r="L96" s="123"/>
      <c r="M96" s="71" t="s">
        <v>26</v>
      </c>
      <c r="N96" s="70"/>
      <c r="O96" s="70"/>
      <c r="P96" s="70">
        <f>SUM(P85:P95)</f>
        <v>0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7.0" customHeight="1">
      <c r="A97" s="79" t="s">
        <v>76</v>
      </c>
      <c r="B97" s="8" t="s">
        <v>2</v>
      </c>
      <c r="C97" s="9" t="s">
        <v>3</v>
      </c>
      <c r="D97" s="10" t="s">
        <v>4</v>
      </c>
      <c r="E97" s="8" t="s">
        <v>5</v>
      </c>
      <c r="F97" s="9" t="s">
        <v>3</v>
      </c>
      <c r="G97" s="9" t="s">
        <v>4</v>
      </c>
      <c r="H97" s="46" t="s">
        <v>6</v>
      </c>
      <c r="I97" s="11" t="s">
        <v>3</v>
      </c>
      <c r="J97" s="11" t="s">
        <v>7</v>
      </c>
      <c r="K97" s="116" t="s">
        <v>96</v>
      </c>
      <c r="L97" s="12" t="s">
        <v>8</v>
      </c>
      <c r="M97" s="8" t="s">
        <v>9</v>
      </c>
      <c r="N97" s="10" t="s">
        <v>10</v>
      </c>
      <c r="O97" s="10" t="s">
        <v>11</v>
      </c>
      <c r="P97" s="9" t="s">
        <v>12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0.25" customHeight="1">
      <c r="A98" s="44" t="s">
        <v>77</v>
      </c>
      <c r="B98" s="42">
        <v>45.0</v>
      </c>
      <c r="C98" s="80"/>
      <c r="D98" s="32">
        <f t="shared" ref="D98:D99" si="41">B98*C98</f>
        <v>0</v>
      </c>
      <c r="E98" s="20">
        <v>40.0</v>
      </c>
      <c r="F98" s="80"/>
      <c r="G98" s="32">
        <f t="shared" ref="G98:G99" si="42">E98*F98</f>
        <v>0</v>
      </c>
      <c r="H98" s="20">
        <v>25.0</v>
      </c>
      <c r="I98" s="81"/>
      <c r="J98" s="32">
        <f t="shared" ref="J98:J99" si="43">H98*I98</f>
        <v>0</v>
      </c>
      <c r="K98" s="19">
        <f t="shared" ref="K98:K100" si="44">D98+G98+J98</f>
        <v>0</v>
      </c>
      <c r="L98" s="21">
        <f t="shared" ref="L98:L99" si="45">C98+F98+I98</f>
        <v>0</v>
      </c>
      <c r="M98" s="20">
        <v>17.36</v>
      </c>
      <c r="N98" s="32">
        <v>2.08</v>
      </c>
      <c r="O98" s="32">
        <v>1.74</v>
      </c>
      <c r="P98" s="32">
        <f t="shared" ref="P98:P99" si="46">((B98-M98)*C98)+((E98-M98)*F98)+((H98-M98)*I98)</f>
        <v>0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0.25" customHeight="1">
      <c r="A99" s="44" t="s">
        <v>78</v>
      </c>
      <c r="B99" s="42">
        <v>25.0</v>
      </c>
      <c r="C99" s="80"/>
      <c r="D99" s="32">
        <f t="shared" si="41"/>
        <v>0</v>
      </c>
      <c r="E99" s="20">
        <v>15.0</v>
      </c>
      <c r="F99" s="80"/>
      <c r="G99" s="32">
        <f t="shared" si="42"/>
        <v>0</v>
      </c>
      <c r="H99" s="20">
        <v>20.0</v>
      </c>
      <c r="I99" s="81"/>
      <c r="J99" s="32">
        <f t="shared" si="43"/>
        <v>0</v>
      </c>
      <c r="K99" s="19">
        <f t="shared" si="44"/>
        <v>0</v>
      </c>
      <c r="L99" s="21">
        <f t="shared" si="45"/>
        <v>0</v>
      </c>
      <c r="M99" s="20">
        <v>10.08</v>
      </c>
      <c r="N99" s="32">
        <v>1.21</v>
      </c>
      <c r="O99" s="32">
        <v>1.01</v>
      </c>
      <c r="P99" s="32">
        <f t="shared" si="46"/>
        <v>0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20.25" customHeight="1">
      <c r="A100" s="44"/>
      <c r="B100" s="78"/>
      <c r="C100" s="70" t="s">
        <v>26</v>
      </c>
      <c r="D100" s="70">
        <f>SUM(D98+D99)</f>
        <v>0</v>
      </c>
      <c r="E100" s="70"/>
      <c r="F100" s="70" t="s">
        <v>26</v>
      </c>
      <c r="G100" s="70">
        <f>SUM(G98+G99)</f>
        <v>0</v>
      </c>
      <c r="H100" s="71"/>
      <c r="I100" s="71" t="s">
        <v>26</v>
      </c>
      <c r="J100" s="70">
        <f>SUM(J98+J99)</f>
        <v>0</v>
      </c>
      <c r="K100" s="123">
        <f t="shared" si="44"/>
        <v>0</v>
      </c>
      <c r="L100" s="123"/>
      <c r="M100" s="71" t="s">
        <v>26</v>
      </c>
      <c r="N100" s="70"/>
      <c r="O100" s="70"/>
      <c r="P100" s="70">
        <f>SUM(P98)</f>
        <v>0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27.0" customHeight="1">
      <c r="A101" s="79" t="s">
        <v>79</v>
      </c>
      <c r="B101" s="8" t="s">
        <v>2</v>
      </c>
      <c r="C101" s="9" t="s">
        <v>3</v>
      </c>
      <c r="D101" s="10" t="s">
        <v>4</v>
      </c>
      <c r="E101" s="8" t="s">
        <v>5</v>
      </c>
      <c r="F101" s="9" t="s">
        <v>3</v>
      </c>
      <c r="G101" s="9" t="s">
        <v>4</v>
      </c>
      <c r="H101" s="46" t="s">
        <v>6</v>
      </c>
      <c r="I101" s="11" t="s">
        <v>3</v>
      </c>
      <c r="J101" s="11" t="s">
        <v>7</v>
      </c>
      <c r="K101" s="116" t="s">
        <v>96</v>
      </c>
      <c r="L101" s="12" t="s">
        <v>8</v>
      </c>
      <c r="M101" s="8" t="s">
        <v>9</v>
      </c>
      <c r="N101" s="10" t="s">
        <v>10</v>
      </c>
      <c r="O101" s="10" t="s">
        <v>11</v>
      </c>
      <c r="P101" s="9" t="s">
        <v>12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20.25" customHeight="1">
      <c r="A102" s="44" t="s">
        <v>80</v>
      </c>
      <c r="B102" s="42">
        <v>550.0</v>
      </c>
      <c r="C102" s="82">
        <v>1.0</v>
      </c>
      <c r="D102" s="32">
        <f>B102*C102</f>
        <v>550</v>
      </c>
      <c r="E102" s="20"/>
      <c r="F102" s="80"/>
      <c r="G102" s="32">
        <f>E102*F102</f>
        <v>0</v>
      </c>
      <c r="H102" s="20"/>
      <c r="I102" s="81"/>
      <c r="J102" s="32">
        <f>H102*I102</f>
        <v>0</v>
      </c>
      <c r="K102" s="19">
        <f t="shared" ref="K102:K103" si="47">D102+G102+J102</f>
        <v>550</v>
      </c>
      <c r="L102" s="21">
        <f>C102+F102+I102</f>
        <v>1</v>
      </c>
      <c r="M102" s="20">
        <v>500.0</v>
      </c>
      <c r="N102" s="32"/>
      <c r="O102" s="32"/>
      <c r="P102" s="32">
        <f>((B102-M102)*C102)+((E102-M102)*F102)+((H102-M102)*I102)</f>
        <v>50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20.25" customHeight="1">
      <c r="A103" s="83"/>
      <c r="B103" s="84"/>
      <c r="C103" s="85" t="s">
        <v>81</v>
      </c>
      <c r="D103" s="86">
        <f>D17+D28+D38+D41+D64+D77+D83+D96+D100+D102</f>
        <v>26565</v>
      </c>
      <c r="E103" s="87"/>
      <c r="F103" s="85" t="s">
        <v>81</v>
      </c>
      <c r="G103" s="86">
        <f>G17+G28+G38+G41+G64+G77+G83+G100+G102+G96</f>
        <v>400</v>
      </c>
      <c r="H103" s="87"/>
      <c r="I103" s="85" t="s">
        <v>81</v>
      </c>
      <c r="J103" s="86">
        <f>J17+J28+J38+J41+J64+J77+J83+J100+J102</f>
        <v>1500</v>
      </c>
      <c r="K103" s="118">
        <f t="shared" si="47"/>
        <v>28465</v>
      </c>
      <c r="L103" s="119"/>
      <c r="M103" s="85" t="s">
        <v>81</v>
      </c>
      <c r="N103" s="86"/>
      <c r="O103" s="86"/>
      <c r="P103" s="86">
        <f>P17+P28+P41+P64+P77+P83+P100+P102</f>
        <v>12467</v>
      </c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</row>
    <row r="104" ht="20.25" customHeight="1">
      <c r="A104" s="3"/>
      <c r="B104" s="89"/>
      <c r="C104" s="90" t="s">
        <v>82</v>
      </c>
      <c r="E104" s="91">
        <f>K103</f>
        <v>28465</v>
      </c>
      <c r="G104" s="92"/>
      <c r="H104" s="93"/>
      <c r="I104" s="92"/>
      <c r="J104" s="132"/>
      <c r="K104" s="132"/>
      <c r="L104" s="132"/>
      <c r="M104" s="132"/>
      <c r="N104" s="133" t="s">
        <v>83</v>
      </c>
      <c r="P104" s="93">
        <f>P103</f>
        <v>12467</v>
      </c>
      <c r="Q104" s="9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B105" s="95" t="s">
        <v>84</v>
      </c>
      <c r="I105" s="95"/>
      <c r="J105" s="95"/>
      <c r="K105" s="92"/>
      <c r="L105" s="92"/>
      <c r="M105" s="95"/>
      <c r="R105" s="3"/>
      <c r="S105" s="3"/>
      <c r="T105" s="3"/>
      <c r="U105" s="2"/>
      <c r="V105" s="2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96"/>
      <c r="B106" s="97" t="s">
        <v>85</v>
      </c>
      <c r="C106" s="98"/>
      <c r="D106" s="99" t="s">
        <v>86</v>
      </c>
      <c r="E106" s="100"/>
      <c r="F106" s="100"/>
      <c r="G106" s="99" t="s">
        <v>87</v>
      </c>
      <c r="H106" s="98"/>
      <c r="I106" s="101"/>
      <c r="J106" s="101"/>
      <c r="K106" s="92"/>
      <c r="L106" s="92"/>
      <c r="M106" s="99" t="s">
        <v>88</v>
      </c>
      <c r="N106" s="98"/>
      <c r="O106" s="99" t="s">
        <v>87</v>
      </c>
      <c r="P106" s="98"/>
      <c r="Q106" s="101"/>
      <c r="R106" s="3"/>
      <c r="S106" s="3"/>
      <c r="T106" s="3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102"/>
      <c r="B107" s="103">
        <v>1000.0</v>
      </c>
      <c r="C107" s="98"/>
      <c r="D107" s="104">
        <v>20.0</v>
      </c>
      <c r="E107" s="100"/>
      <c r="F107" s="100"/>
      <c r="G107" s="105">
        <f>D107*B107</f>
        <v>20000</v>
      </c>
      <c r="H107" s="98"/>
      <c r="I107" s="106"/>
      <c r="J107" s="2"/>
      <c r="K107" s="92"/>
      <c r="L107" s="92"/>
      <c r="M107" s="134"/>
      <c r="N107" s="98"/>
      <c r="O107" s="107">
        <v>430.0</v>
      </c>
      <c r="P107" s="98"/>
      <c r="Q107" s="135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102"/>
      <c r="B108" s="103">
        <v>500.0</v>
      </c>
      <c r="C108" s="98"/>
      <c r="D108" s="104">
        <v>2.0</v>
      </c>
      <c r="E108" s="100"/>
      <c r="F108" s="100"/>
      <c r="G108" s="105">
        <f>B108*D108</f>
        <v>1000</v>
      </c>
      <c r="H108" s="98"/>
      <c r="I108" s="106"/>
      <c r="J108" s="2"/>
      <c r="K108" s="92"/>
      <c r="L108" s="92"/>
      <c r="M108" s="134"/>
      <c r="N108" s="98"/>
      <c r="O108" s="107">
        <v>150.0</v>
      </c>
      <c r="P108" s="98"/>
      <c r="Q108" s="13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102"/>
      <c r="B109" s="103">
        <v>200.0</v>
      </c>
      <c r="C109" s="98"/>
      <c r="D109" s="104"/>
      <c r="E109" s="100"/>
      <c r="F109" s="100"/>
      <c r="G109" s="105">
        <f>D109*B109</f>
        <v>0</v>
      </c>
      <c r="H109" s="98"/>
      <c r="I109" s="106"/>
      <c r="J109" s="2"/>
      <c r="K109" s="92"/>
      <c r="L109" s="92"/>
      <c r="M109" s="134"/>
      <c r="N109" s="98"/>
      <c r="O109" s="107">
        <v>480.0</v>
      </c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100.0</v>
      </c>
      <c r="C110" s="98"/>
      <c r="D110" s="104">
        <v>4.0</v>
      </c>
      <c r="E110" s="100"/>
      <c r="F110" s="100"/>
      <c r="G110" s="105">
        <f>B110*D110</f>
        <v>400</v>
      </c>
      <c r="H110" s="98"/>
      <c r="I110" s="106"/>
      <c r="J110" s="2"/>
      <c r="K110" s="92"/>
      <c r="L110" s="92"/>
      <c r="M110" s="134"/>
      <c r="N110" s="98"/>
      <c r="O110" s="107">
        <v>400.0</v>
      </c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>
        <v>50.0</v>
      </c>
      <c r="C111" s="98"/>
      <c r="D111" s="104">
        <v>3.0</v>
      </c>
      <c r="E111" s="100"/>
      <c r="F111" s="100"/>
      <c r="G111" s="105">
        <f>D111*B111</f>
        <v>150</v>
      </c>
      <c r="H111" s="98"/>
      <c r="I111" s="106"/>
      <c r="J111" s="2"/>
      <c r="K111" s="92"/>
      <c r="L111" s="92"/>
      <c r="M111" s="134"/>
      <c r="N111" s="98"/>
      <c r="O111" s="107">
        <v>3150.0</v>
      </c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>
        <v>20.0</v>
      </c>
      <c r="C112" s="98"/>
      <c r="D112" s="104"/>
      <c r="E112" s="100"/>
      <c r="F112" s="100"/>
      <c r="G112" s="105">
        <f>B112*D112</f>
        <v>0</v>
      </c>
      <c r="H112" s="98"/>
      <c r="I112" s="106"/>
      <c r="J112" s="2"/>
      <c r="K112" s="92"/>
      <c r="L112" s="92"/>
      <c r="M112" s="134"/>
      <c r="N112" s="98"/>
      <c r="O112" s="107">
        <v>190.0</v>
      </c>
      <c r="P112" s="98"/>
      <c r="Q112" s="135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96"/>
      <c r="B113" s="97" t="s">
        <v>89</v>
      </c>
      <c r="C113" s="98"/>
      <c r="D113" s="99" t="s">
        <v>86</v>
      </c>
      <c r="E113" s="100"/>
      <c r="F113" s="100"/>
      <c r="G113" s="99" t="s">
        <v>87</v>
      </c>
      <c r="H113" s="98"/>
      <c r="I113" s="109"/>
      <c r="J113" s="92"/>
      <c r="K113" s="92"/>
      <c r="L113" s="92"/>
      <c r="M113" s="134"/>
      <c r="N113" s="98"/>
      <c r="O113" s="107">
        <v>1650.0</v>
      </c>
      <c r="P113" s="98"/>
      <c r="Q113" s="135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102"/>
      <c r="B114" s="103">
        <v>20.0</v>
      </c>
      <c r="C114" s="98"/>
      <c r="D114" s="104">
        <v>5.0</v>
      </c>
      <c r="E114" s="100"/>
      <c r="F114" s="100"/>
      <c r="G114" s="105">
        <f>D114*B114</f>
        <v>100</v>
      </c>
      <c r="H114" s="98"/>
      <c r="I114" s="106"/>
      <c r="J114" s="2"/>
      <c r="K114" s="92"/>
      <c r="L114" s="92"/>
      <c r="M114" s="134"/>
      <c r="N114" s="98"/>
      <c r="O114" s="107">
        <v>450.0</v>
      </c>
      <c r="P114" s="98"/>
      <c r="Q114" s="135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102"/>
      <c r="B115" s="103"/>
      <c r="C115" s="98"/>
      <c r="D115" s="104"/>
      <c r="E115" s="100"/>
      <c r="F115" s="100"/>
      <c r="G115" s="105"/>
      <c r="H115" s="98"/>
      <c r="I115" s="106"/>
      <c r="J115" s="2"/>
      <c r="K115" s="92"/>
      <c r="L115" s="92"/>
      <c r="M115" s="103"/>
      <c r="N115" s="98"/>
      <c r="O115" s="107">
        <v>800.0</v>
      </c>
      <c r="P115" s="98"/>
      <c r="Q115" s="135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102"/>
      <c r="B116" s="103"/>
      <c r="C116" s="98"/>
      <c r="D116" s="104"/>
      <c r="E116" s="100"/>
      <c r="F116" s="100"/>
      <c r="G116" s="105"/>
      <c r="H116" s="98"/>
      <c r="I116" s="106"/>
      <c r="J116" s="2"/>
      <c r="K116" s="92"/>
      <c r="L116" s="92"/>
      <c r="M116" s="103"/>
      <c r="N116" s="98"/>
      <c r="O116" s="107">
        <v>880.0</v>
      </c>
      <c r="P116" s="98"/>
      <c r="Q116" s="135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102"/>
      <c r="B117" s="103"/>
      <c r="C117" s="98"/>
      <c r="D117" s="104"/>
      <c r="E117" s="100"/>
      <c r="F117" s="100"/>
      <c r="G117" s="105"/>
      <c r="H117" s="98"/>
      <c r="I117" s="106"/>
      <c r="J117" s="2"/>
      <c r="K117" s="92"/>
      <c r="L117" s="92"/>
      <c r="M117" s="103"/>
      <c r="N117" s="98"/>
      <c r="O117" s="107">
        <v>190.0</v>
      </c>
      <c r="P117" s="98"/>
      <c r="Q117" s="135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102"/>
      <c r="B118" s="103"/>
      <c r="C118" s="98"/>
      <c r="D118" s="104"/>
      <c r="E118" s="100"/>
      <c r="F118" s="100"/>
      <c r="G118" s="105"/>
      <c r="H118" s="98"/>
      <c r="I118" s="106"/>
      <c r="J118" s="2"/>
      <c r="K118" s="92"/>
      <c r="L118" s="92"/>
      <c r="M118" s="103"/>
      <c r="N118" s="98"/>
      <c r="O118" s="107">
        <v>2500.0</v>
      </c>
      <c r="P118" s="98"/>
      <c r="Q118" s="135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3">
        <v>10.0</v>
      </c>
      <c r="C119" s="98"/>
      <c r="D119" s="104"/>
      <c r="E119" s="100"/>
      <c r="F119" s="100"/>
      <c r="G119" s="105">
        <f>B119*D119</f>
        <v>0</v>
      </c>
      <c r="H119" s="98"/>
      <c r="I119" s="106"/>
      <c r="J119" s="2"/>
      <c r="K119" s="92"/>
      <c r="L119" s="92"/>
      <c r="M119" s="103"/>
      <c r="N119" s="98"/>
      <c r="O119" s="107">
        <v>500.0</v>
      </c>
      <c r="P119" s="98"/>
      <c r="Q119" s="135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3">
        <v>5.0</v>
      </c>
      <c r="C120" s="98"/>
      <c r="D120" s="104">
        <v>11.0</v>
      </c>
      <c r="E120" s="100"/>
      <c r="F120" s="100"/>
      <c r="G120" s="105">
        <f>D120*B120</f>
        <v>55</v>
      </c>
      <c r="H120" s="98"/>
      <c r="I120" s="106"/>
      <c r="J120" s="2"/>
      <c r="K120" s="92"/>
      <c r="L120" s="92"/>
      <c r="M120" s="103"/>
      <c r="N120" s="98"/>
      <c r="O120" s="107"/>
      <c r="P120" s="98"/>
      <c r="Q120" s="92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3"/>
      <c r="C121" s="98"/>
      <c r="D121" s="104"/>
      <c r="E121" s="100"/>
      <c r="F121" s="100"/>
      <c r="G121" s="105"/>
      <c r="H121" s="98"/>
      <c r="I121" s="106"/>
      <c r="J121" s="2"/>
      <c r="K121" s="92"/>
      <c r="L121" s="92"/>
      <c r="M121" s="103"/>
      <c r="N121" s="98"/>
      <c r="O121" s="107"/>
      <c r="P121" s="98"/>
      <c r="Q121" s="92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3"/>
      <c r="C122" s="98"/>
      <c r="D122" s="104"/>
      <c r="E122" s="100"/>
      <c r="F122" s="100"/>
      <c r="G122" s="105"/>
      <c r="H122" s="98"/>
      <c r="I122" s="106"/>
      <c r="J122" s="2"/>
      <c r="K122" s="92"/>
      <c r="L122" s="92"/>
      <c r="M122" s="103"/>
      <c r="N122" s="98"/>
      <c r="O122" s="107"/>
      <c r="P122" s="98"/>
      <c r="Q122" s="92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3"/>
      <c r="C123" s="98"/>
      <c r="D123" s="104"/>
      <c r="E123" s="100"/>
      <c r="F123" s="100"/>
      <c r="G123" s="105"/>
      <c r="H123" s="98"/>
      <c r="I123" s="106"/>
      <c r="J123" s="2"/>
      <c r="K123" s="92"/>
      <c r="L123" s="92"/>
      <c r="M123" s="103"/>
      <c r="N123" s="98"/>
      <c r="O123" s="107"/>
      <c r="P123" s="98"/>
      <c r="Q123" s="92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102"/>
      <c r="B124" s="103"/>
      <c r="C124" s="98"/>
      <c r="D124" s="104"/>
      <c r="E124" s="100"/>
      <c r="F124" s="100"/>
      <c r="G124" s="105"/>
      <c r="H124" s="98"/>
      <c r="I124" s="106"/>
      <c r="J124" s="2"/>
      <c r="K124" s="92"/>
      <c r="L124" s="92"/>
      <c r="M124" s="103"/>
      <c r="N124" s="98"/>
      <c r="O124" s="107"/>
      <c r="P124" s="98"/>
      <c r="Q124" s="92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102"/>
      <c r="B125" s="103"/>
      <c r="C125" s="98"/>
      <c r="D125" s="104"/>
      <c r="E125" s="100"/>
      <c r="F125" s="100"/>
      <c r="G125" s="105"/>
      <c r="H125" s="98"/>
      <c r="I125" s="106"/>
      <c r="J125" s="2"/>
      <c r="K125" s="92"/>
      <c r="L125" s="92"/>
      <c r="M125" s="103"/>
      <c r="N125" s="98"/>
      <c r="O125" s="107"/>
      <c r="P125" s="98"/>
      <c r="Q125" s="92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102"/>
      <c r="B126" s="103"/>
      <c r="C126" s="98"/>
      <c r="D126" s="104"/>
      <c r="E126" s="100"/>
      <c r="F126" s="100"/>
      <c r="G126" s="105"/>
      <c r="H126" s="98"/>
      <c r="I126" s="106"/>
      <c r="J126" s="2"/>
      <c r="K126" s="92"/>
      <c r="L126" s="92"/>
      <c r="M126" s="103"/>
      <c r="N126" s="98"/>
      <c r="O126" s="107"/>
      <c r="P126" s="98"/>
      <c r="Q126" s="92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102"/>
      <c r="B127" s="43"/>
      <c r="C127" s="43"/>
      <c r="D127" s="104"/>
      <c r="E127" s="104"/>
      <c r="F127" s="104"/>
      <c r="G127" s="32"/>
      <c r="H127" s="32"/>
      <c r="I127" s="106"/>
      <c r="J127" s="2"/>
      <c r="K127" s="92"/>
      <c r="L127" s="92"/>
      <c r="M127" s="103"/>
      <c r="N127" s="98"/>
      <c r="O127" s="107"/>
      <c r="P127" s="98"/>
      <c r="Q127" s="92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102"/>
      <c r="B128" s="43"/>
      <c r="C128" s="43"/>
      <c r="D128" s="104"/>
      <c r="E128" s="104"/>
      <c r="F128" s="104"/>
      <c r="G128" s="32"/>
      <c r="H128" s="32"/>
      <c r="I128" s="106"/>
      <c r="J128" s="2"/>
      <c r="K128" s="92"/>
      <c r="L128" s="92"/>
      <c r="M128" s="103"/>
      <c r="N128" s="98"/>
      <c r="O128" s="107"/>
      <c r="P128" s="98"/>
      <c r="Q128" s="92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102"/>
      <c r="B129" s="43"/>
      <c r="C129" s="43"/>
      <c r="D129" s="104"/>
      <c r="E129" s="104"/>
      <c r="F129" s="104"/>
      <c r="G129" s="32"/>
      <c r="H129" s="32"/>
      <c r="I129" s="106"/>
      <c r="J129" s="2"/>
      <c r="K129" s="92"/>
      <c r="L129" s="92"/>
      <c r="M129" s="103"/>
      <c r="N129" s="98"/>
      <c r="O129" s="107"/>
      <c r="P129" s="98"/>
      <c r="Q129" s="92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102"/>
      <c r="B130" s="103">
        <v>1.0</v>
      </c>
      <c r="C130" s="98"/>
      <c r="D130" s="104"/>
      <c r="E130" s="100"/>
      <c r="F130" s="100"/>
      <c r="G130" s="105">
        <f>B130*D130</f>
        <v>0</v>
      </c>
      <c r="H130" s="98"/>
      <c r="I130" s="106"/>
      <c r="J130" s="2"/>
      <c r="K130" s="92"/>
      <c r="L130" s="92"/>
      <c r="M130" s="103"/>
      <c r="N130" s="98"/>
      <c r="O130" s="107"/>
      <c r="P130" s="98"/>
      <c r="Q130" s="92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20.25" customHeight="1">
      <c r="A131" s="3"/>
      <c r="B131" s="110"/>
      <c r="C131" s="111"/>
      <c r="D131" s="111"/>
      <c r="E131" s="112" t="s">
        <v>90</v>
      </c>
      <c r="F131" s="98"/>
      <c r="G131" s="113">
        <f>SUM(G107:G130)</f>
        <v>21705</v>
      </c>
      <c r="H131" s="98"/>
      <c r="I131" s="111"/>
      <c r="J131" s="111"/>
      <c r="K131" s="92"/>
      <c r="L131" s="92"/>
      <c r="M131" s="111" t="s">
        <v>26</v>
      </c>
      <c r="O131" s="113">
        <f>SUM(O107:O130)</f>
        <v>11770</v>
      </c>
      <c r="P131" s="98"/>
      <c r="Q131" s="136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7.25" customHeight="1">
      <c r="A132" s="3"/>
      <c r="B132" s="110"/>
      <c r="C132" s="111"/>
      <c r="D132" s="111"/>
      <c r="E132" s="112" t="s">
        <v>91</v>
      </c>
      <c r="F132" s="98"/>
      <c r="G132" s="113">
        <f>O131</f>
        <v>11770</v>
      </c>
      <c r="H132" s="98"/>
      <c r="K132" s="92"/>
      <c r="L132" s="92"/>
      <c r="N132" s="3"/>
      <c r="O132" s="3"/>
      <c r="P132" s="3"/>
      <c r="Q132" s="3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20.25" customHeight="1">
      <c r="A133" s="3"/>
      <c r="B133" s="110"/>
      <c r="C133" s="111"/>
      <c r="D133" s="111"/>
      <c r="E133" s="112" t="s">
        <v>92</v>
      </c>
      <c r="F133" s="98"/>
      <c r="G133" s="114"/>
      <c r="H133" s="98"/>
      <c r="K133" s="92"/>
      <c r="L133" s="92"/>
      <c r="N133" s="3"/>
      <c r="O133" s="3"/>
      <c r="P133" s="3"/>
      <c r="Q133" s="3"/>
      <c r="R133" s="3"/>
      <c r="S133" s="3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20.25" customHeight="1">
      <c r="A134" s="3"/>
      <c r="B134" s="110"/>
      <c r="C134" s="111"/>
      <c r="D134" s="111"/>
      <c r="E134" s="112" t="s">
        <v>93</v>
      </c>
      <c r="F134" s="98"/>
      <c r="G134" s="114"/>
      <c r="H134" s="98"/>
      <c r="K134" s="92"/>
      <c r="L134" s="92"/>
      <c r="N134" s="3"/>
      <c r="O134" s="3"/>
      <c r="P134" s="3"/>
      <c r="Q134" s="3"/>
      <c r="R134" s="3"/>
      <c r="S134" s="3"/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20.25" customHeight="1">
      <c r="A135" s="102"/>
      <c r="B135" s="102"/>
      <c r="C135" s="111"/>
      <c r="D135" s="111"/>
      <c r="E135" s="112" t="s">
        <v>94</v>
      </c>
      <c r="F135" s="98"/>
      <c r="G135" s="114"/>
      <c r="H135" s="98"/>
      <c r="K135" s="92"/>
      <c r="L135" s="92"/>
      <c r="N135" s="3"/>
      <c r="O135" s="3"/>
      <c r="P135" s="3"/>
      <c r="Q135" s="3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20.25" customHeight="1">
      <c r="A136" s="102"/>
      <c r="B136" s="102"/>
      <c r="C136" s="111"/>
      <c r="D136" s="111"/>
      <c r="E136" s="112" t="s">
        <v>95</v>
      </c>
      <c r="F136" s="98"/>
      <c r="G136" s="113">
        <v>0.0</v>
      </c>
      <c r="H136" s="98"/>
      <c r="I136" s="3"/>
      <c r="J136" s="3"/>
      <c r="K136" s="92"/>
      <c r="L136" s="92"/>
      <c r="M136" s="3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8.75" customHeight="1">
      <c r="A137" s="102"/>
      <c r="B137" s="102"/>
      <c r="C137" s="111"/>
      <c r="D137" s="111"/>
      <c r="E137" s="112" t="s">
        <v>26</v>
      </c>
      <c r="F137" s="98"/>
      <c r="G137" s="113">
        <f>SUM(G131:G136)</f>
        <v>33475</v>
      </c>
      <c r="H137" s="98"/>
      <c r="I137" s="3"/>
      <c r="J137" s="3"/>
      <c r="K137" s="92"/>
      <c r="L137" s="92"/>
      <c r="M137" s="3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102"/>
      <c r="B138" s="102"/>
      <c r="C138" s="102"/>
      <c r="D138" s="102"/>
      <c r="E138" s="102"/>
      <c r="F138" s="102"/>
      <c r="G138" s="102"/>
      <c r="H138" s="10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102"/>
      <c r="B139" s="102"/>
      <c r="C139" s="102"/>
      <c r="D139" s="102"/>
      <c r="E139" s="102"/>
      <c r="F139" s="102"/>
      <c r="G139" s="102"/>
      <c r="H139" s="10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102"/>
      <c r="B140" s="102"/>
      <c r="C140" s="102"/>
      <c r="D140" s="102"/>
      <c r="E140" s="102"/>
      <c r="F140" s="102"/>
      <c r="G140" s="102"/>
      <c r="H140" s="10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3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3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19">
        <f t="shared" ref="S150:S153" si="48">E161*H161</f>
        <v>0</v>
      </c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19">
        <f t="shared" si="48"/>
        <v>0</v>
      </c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19">
        <f t="shared" si="48"/>
        <v>0</v>
      </c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19">
        <f t="shared" si="48"/>
        <v>0</v>
      </c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5.75" customHeight="1">
      <c r="A344" s="3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"/>
      <c r="V344" s="2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5.75" customHeight="1">
      <c r="A345" s="3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"/>
      <c r="V345" s="2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5.75" customHeight="1">
      <c r="A346" s="3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"/>
      <c r="V346" s="2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5.75" customHeight="1">
      <c r="A347" s="3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"/>
      <c r="V347" s="2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5.75" customHeight="1">
      <c r="A348" s="3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"/>
      <c r="V348" s="2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15.75" customHeight="1">
      <c r="A349" s="3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"/>
      <c r="V349" s="2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15.75" customHeight="1">
      <c r="A350" s="3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"/>
      <c r="V350" s="2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15.75" customHeight="1">
      <c r="A351" s="3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"/>
      <c r="V351" s="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15.75" customHeight="1">
      <c r="A352" s="3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"/>
      <c r="V352" s="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15.75" customHeight="1">
      <c r="A353" s="3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"/>
      <c r="V353" s="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  <row r="1020" ht="15.75" customHeight="1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</row>
    <row r="1021" ht="15.75" customHeight="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</row>
    <row r="1022" ht="15.75" customHeight="1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</row>
    <row r="1023" ht="15.75" customHeight="1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</row>
    <row r="1024" ht="15.75" customHeight="1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</row>
    <row r="1025" ht="15.75" customHeight="1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</row>
    <row r="1026" ht="15.75" customHeight="1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</row>
    <row r="1027" ht="15.75" customHeight="1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</row>
    <row r="1028" ht="15.75" customHeight="1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</row>
    <row r="1029" ht="15.75" customHeight="1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</row>
    <row r="1030" ht="15.75" customHeight="1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</row>
    <row r="1031" ht="15.75" customHeight="1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</row>
    <row r="1032" ht="15.75" customHeight="1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</row>
    <row r="1033" ht="15.75" customHeight="1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</row>
    <row r="1034" ht="15.75" customHeight="1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</row>
    <row r="1035" ht="15.75" customHeight="1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</row>
    <row r="1036" ht="15.75" customHeight="1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</row>
  </sheetData>
  <mergeCells count="137">
    <mergeCell ref="M112:N112"/>
    <mergeCell ref="M113:N113"/>
    <mergeCell ref="M109:N109"/>
    <mergeCell ref="O109:P109"/>
    <mergeCell ref="M110:N110"/>
    <mergeCell ref="O110:P110"/>
    <mergeCell ref="M111:N111"/>
    <mergeCell ref="O111:P111"/>
    <mergeCell ref="O112:P112"/>
    <mergeCell ref="O113:P113"/>
    <mergeCell ref="C104:D104"/>
    <mergeCell ref="E104:F104"/>
    <mergeCell ref="N104:O104"/>
    <mergeCell ref="B105:H105"/>
    <mergeCell ref="B106:C106"/>
    <mergeCell ref="D106:F106"/>
    <mergeCell ref="G106:H106"/>
    <mergeCell ref="D109:F109"/>
    <mergeCell ref="G109:H109"/>
    <mergeCell ref="M105:Q105"/>
    <mergeCell ref="M106:N106"/>
    <mergeCell ref="O106:P106"/>
    <mergeCell ref="M107:N107"/>
    <mergeCell ref="O107:P107"/>
    <mergeCell ref="M108:N108"/>
    <mergeCell ref="O108:P108"/>
    <mergeCell ref="B107:C107"/>
    <mergeCell ref="D107:F107"/>
    <mergeCell ref="G107:H107"/>
    <mergeCell ref="B108:C108"/>
    <mergeCell ref="D108:F108"/>
    <mergeCell ref="G108:H108"/>
    <mergeCell ref="B109:C109"/>
    <mergeCell ref="D112:F112"/>
    <mergeCell ref="G112:H112"/>
    <mergeCell ref="B110:C110"/>
    <mergeCell ref="D110:F110"/>
    <mergeCell ref="G110:H110"/>
    <mergeCell ref="B111:C111"/>
    <mergeCell ref="D111:F111"/>
    <mergeCell ref="G111:H111"/>
    <mergeCell ref="B112:C112"/>
    <mergeCell ref="D116:F116"/>
    <mergeCell ref="G116:H116"/>
    <mergeCell ref="D122:F122"/>
    <mergeCell ref="G122:H122"/>
    <mergeCell ref="B120:C120"/>
    <mergeCell ref="D120:F120"/>
    <mergeCell ref="G120:H120"/>
    <mergeCell ref="B121:C121"/>
    <mergeCell ref="D121:F121"/>
    <mergeCell ref="G121:H121"/>
    <mergeCell ref="B122:C122"/>
    <mergeCell ref="D125:F125"/>
    <mergeCell ref="G125:H125"/>
    <mergeCell ref="B126:C126"/>
    <mergeCell ref="D126:F126"/>
    <mergeCell ref="G126:H126"/>
    <mergeCell ref="B123:C123"/>
    <mergeCell ref="D123:F123"/>
    <mergeCell ref="G123:H123"/>
    <mergeCell ref="B124:C124"/>
    <mergeCell ref="D124:F124"/>
    <mergeCell ref="G124:H124"/>
    <mergeCell ref="B125:C125"/>
    <mergeCell ref="O127:P127"/>
    <mergeCell ref="O128:P128"/>
    <mergeCell ref="O120:P120"/>
    <mergeCell ref="O121:P121"/>
    <mergeCell ref="O122:P122"/>
    <mergeCell ref="O123:P123"/>
    <mergeCell ref="O124:P124"/>
    <mergeCell ref="O125:P125"/>
    <mergeCell ref="O126:P126"/>
    <mergeCell ref="M129:N129"/>
    <mergeCell ref="M130:N130"/>
    <mergeCell ref="M126:N126"/>
    <mergeCell ref="M127:N127"/>
    <mergeCell ref="M128:N128"/>
    <mergeCell ref="O129:P129"/>
    <mergeCell ref="B130:C130"/>
    <mergeCell ref="G130:H130"/>
    <mergeCell ref="O130:P130"/>
    <mergeCell ref="E136:F136"/>
    <mergeCell ref="E137:F137"/>
    <mergeCell ref="E133:F133"/>
    <mergeCell ref="G133:H133"/>
    <mergeCell ref="E134:F134"/>
    <mergeCell ref="G134:H134"/>
    <mergeCell ref="E135:F135"/>
    <mergeCell ref="G135:H135"/>
    <mergeCell ref="G136:H136"/>
    <mergeCell ref="G137:H137"/>
    <mergeCell ref="B113:C113"/>
    <mergeCell ref="D113:F113"/>
    <mergeCell ref="G113:H113"/>
    <mergeCell ref="D114:F114"/>
    <mergeCell ref="G114:H114"/>
    <mergeCell ref="M114:N114"/>
    <mergeCell ref="O114:P114"/>
    <mergeCell ref="B114:C114"/>
    <mergeCell ref="B115:C115"/>
    <mergeCell ref="D115:F115"/>
    <mergeCell ref="G115:H115"/>
    <mergeCell ref="M115:N115"/>
    <mergeCell ref="O115:P115"/>
    <mergeCell ref="B116:C116"/>
    <mergeCell ref="D119:F119"/>
    <mergeCell ref="G119:H119"/>
    <mergeCell ref="B117:C117"/>
    <mergeCell ref="D117:F117"/>
    <mergeCell ref="G117:H117"/>
    <mergeCell ref="B118:C118"/>
    <mergeCell ref="D118:F118"/>
    <mergeCell ref="G118:H118"/>
    <mergeCell ref="B119:C119"/>
    <mergeCell ref="M116:N116"/>
    <mergeCell ref="O116:P116"/>
    <mergeCell ref="M117:N117"/>
    <mergeCell ref="O117:P117"/>
    <mergeCell ref="M118:N118"/>
    <mergeCell ref="O118:P118"/>
    <mergeCell ref="O119:P119"/>
    <mergeCell ref="M119:N119"/>
    <mergeCell ref="M120:N120"/>
    <mergeCell ref="M121:N121"/>
    <mergeCell ref="M122:N122"/>
    <mergeCell ref="M123:N123"/>
    <mergeCell ref="M124:N124"/>
    <mergeCell ref="M125:N125"/>
    <mergeCell ref="D130:F130"/>
    <mergeCell ref="E131:F131"/>
    <mergeCell ref="G131:H131"/>
    <mergeCell ref="M131:N131"/>
    <mergeCell ref="O131:P131"/>
    <mergeCell ref="E132:F132"/>
    <mergeCell ref="G132:H1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45434.0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26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>
        <v>2.0</v>
      </c>
      <c r="D9" s="19">
        <f t="shared" si="1"/>
        <v>960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960</v>
      </c>
      <c r="L9" s="21">
        <f t="shared" si="5"/>
        <v>2</v>
      </c>
      <c r="M9" s="20">
        <v>360.0</v>
      </c>
      <c r="N9" s="19">
        <v>43.2</v>
      </c>
      <c r="O9" s="19">
        <v>36.0</v>
      </c>
      <c r="P9" s="19">
        <f t="shared" si="6"/>
        <v>240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/>
      <c r="D10" s="19">
        <f t="shared" si="1"/>
        <v>0</v>
      </c>
      <c r="E10" s="20">
        <v>1400.0</v>
      </c>
      <c r="F10" s="19"/>
      <c r="G10" s="19">
        <f t="shared" si="2"/>
        <v>0</v>
      </c>
      <c r="H10" s="20">
        <v>1375.0</v>
      </c>
      <c r="I10" s="117"/>
      <c r="J10" s="19">
        <f t="shared" si="3"/>
        <v>0</v>
      </c>
      <c r="K10" s="19">
        <f t="shared" si="4"/>
        <v>0</v>
      </c>
      <c r="L10" s="21">
        <f t="shared" si="5"/>
        <v>0</v>
      </c>
      <c r="M10" s="20">
        <v>1125.0</v>
      </c>
      <c r="N10" s="19">
        <v>135.0</v>
      </c>
      <c r="O10" s="19">
        <v>112.5</v>
      </c>
      <c r="P10" s="19">
        <f t="shared" si="6"/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>
        <v>1.0</v>
      </c>
      <c r="D12" s="19">
        <f t="shared" si="1"/>
        <v>1440</v>
      </c>
      <c r="E12" s="20">
        <v>1400.0</v>
      </c>
      <c r="F12" s="19"/>
      <c r="G12" s="19">
        <f t="shared" si="2"/>
        <v>0</v>
      </c>
      <c r="H12" s="20">
        <v>1375.0</v>
      </c>
      <c r="I12" s="117"/>
      <c r="J12" s="19">
        <f t="shared" si="3"/>
        <v>0</v>
      </c>
      <c r="K12" s="19">
        <f t="shared" si="4"/>
        <v>1440</v>
      </c>
      <c r="L12" s="21">
        <f t="shared" si="5"/>
        <v>1</v>
      </c>
      <c r="M12" s="20">
        <v>1125.0</v>
      </c>
      <c r="N12" s="19">
        <v>135.0</v>
      </c>
      <c r="O12" s="19">
        <v>112.5</v>
      </c>
      <c r="P12" s="19">
        <f t="shared" si="6"/>
        <v>315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2.0</v>
      </c>
      <c r="D13" s="19">
        <f t="shared" si="1"/>
        <v>900</v>
      </c>
      <c r="E13" s="20">
        <v>440.0</v>
      </c>
      <c r="F13" s="117">
        <v>3.0</v>
      </c>
      <c r="G13" s="19">
        <f t="shared" si="2"/>
        <v>1320</v>
      </c>
      <c r="H13" s="20">
        <v>425.0</v>
      </c>
      <c r="I13" s="19"/>
      <c r="J13" s="19">
        <f t="shared" si="3"/>
        <v>0</v>
      </c>
      <c r="K13" s="19">
        <f t="shared" si="4"/>
        <v>2220</v>
      </c>
      <c r="L13" s="21">
        <f t="shared" si="5"/>
        <v>5</v>
      </c>
      <c r="M13" s="20">
        <v>360.0</v>
      </c>
      <c r="N13" s="19">
        <v>43.2</v>
      </c>
      <c r="O13" s="19">
        <v>36.0</v>
      </c>
      <c r="P13" s="19">
        <f t="shared" si="6"/>
        <v>420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>
        <v>1.0</v>
      </c>
      <c r="D14" s="19">
        <f t="shared" si="1"/>
        <v>500</v>
      </c>
      <c r="E14" s="20">
        <v>480.0</v>
      </c>
      <c r="F14" s="19"/>
      <c r="G14" s="19">
        <f t="shared" si="2"/>
        <v>0</v>
      </c>
      <c r="H14" s="20">
        <v>450.0</v>
      </c>
      <c r="I14" s="117"/>
      <c r="J14" s="19">
        <f t="shared" si="3"/>
        <v>0</v>
      </c>
      <c r="K14" s="19">
        <f t="shared" si="4"/>
        <v>500</v>
      </c>
      <c r="L14" s="21">
        <f t="shared" si="5"/>
        <v>1</v>
      </c>
      <c r="M14" s="20">
        <v>360.0</v>
      </c>
      <c r="N14" s="19">
        <v>43.2</v>
      </c>
      <c r="O14" s="19">
        <v>36.0</v>
      </c>
      <c r="P14" s="19">
        <f t="shared" si="6"/>
        <v>140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/>
      <c r="D15" s="19">
        <f t="shared" si="1"/>
        <v>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0</v>
      </c>
      <c r="L15" s="21">
        <f t="shared" si="5"/>
        <v>0</v>
      </c>
      <c r="M15" s="20">
        <v>200.0</v>
      </c>
      <c r="N15" s="19">
        <v>24.0</v>
      </c>
      <c r="O15" s="19">
        <v>20.0</v>
      </c>
      <c r="P15" s="19">
        <f t="shared" si="6"/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/>
      <c r="D16" s="19">
        <f t="shared" si="1"/>
        <v>0</v>
      </c>
      <c r="E16" s="20">
        <v>1600.0</v>
      </c>
      <c r="F16" s="19"/>
      <c r="G16" s="19">
        <f t="shared" si="2"/>
        <v>0</v>
      </c>
      <c r="H16" s="20">
        <v>1500.0</v>
      </c>
      <c r="I16" s="117"/>
      <c r="J16" s="19">
        <f t="shared" si="3"/>
        <v>0</v>
      </c>
      <c r="K16" s="19">
        <f t="shared" si="4"/>
        <v>0</v>
      </c>
      <c r="L16" s="21">
        <f t="shared" si="5"/>
        <v>0</v>
      </c>
      <c r="M16" s="20">
        <v>1125.0</v>
      </c>
      <c r="N16" s="19">
        <v>135.0</v>
      </c>
      <c r="O16" s="19">
        <v>112.5</v>
      </c>
      <c r="P16" s="32">
        <f t="shared" si="6"/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3800</v>
      </c>
      <c r="E17" s="33"/>
      <c r="F17" s="33" t="s">
        <v>26</v>
      </c>
      <c r="G17" s="34">
        <f>SUM(G5:G16)</f>
        <v>1320</v>
      </c>
      <c r="H17" s="35"/>
      <c r="I17" s="35" t="s">
        <v>26</v>
      </c>
      <c r="J17" s="33">
        <f>SUM(J5:J16)</f>
        <v>0</v>
      </c>
      <c r="K17" s="118">
        <f t="shared" si="4"/>
        <v>5120</v>
      </c>
      <c r="L17" s="140">
        <f>SUM(L5:L16)</f>
        <v>9</v>
      </c>
      <c r="M17" s="35" t="s">
        <v>26</v>
      </c>
      <c r="N17" s="33"/>
      <c r="O17" s="33"/>
      <c r="P17" s="33">
        <f>SUM(P5:P16)</f>
        <v>1115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8"/>
      <c r="D19" s="32">
        <f t="shared" ref="D19:D27" si="7">B19*C19</f>
        <v>0</v>
      </c>
      <c r="E19" s="20">
        <v>350.0</v>
      </c>
      <c r="F19" s="43"/>
      <c r="G19" s="19">
        <f t="shared" ref="G19:G27" si="8">E19*F19</f>
        <v>0</v>
      </c>
      <c r="H19" s="20">
        <v>325.0</v>
      </c>
      <c r="I19" s="32"/>
      <c r="J19" s="32">
        <f t="shared" ref="J19:J27" si="9">H19*I19</f>
        <v>0</v>
      </c>
      <c r="K19" s="19">
        <f t="shared" ref="K19:K28" si="10">D19+G19+J19</f>
        <v>0</v>
      </c>
      <c r="L19" s="21">
        <f t="shared" ref="L19:L27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7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>
        <v>1.0</v>
      </c>
      <c r="D20" s="19">
        <f t="shared" si="7"/>
        <v>1900</v>
      </c>
      <c r="E20" s="20">
        <v>1700.0</v>
      </c>
      <c r="F20" s="26">
        <v>1.0</v>
      </c>
      <c r="G20" s="19">
        <f t="shared" si="8"/>
        <v>1700</v>
      </c>
      <c r="H20" s="20">
        <v>1500.0</v>
      </c>
      <c r="I20" s="117"/>
      <c r="J20" s="19">
        <f t="shared" si="9"/>
        <v>0</v>
      </c>
      <c r="K20" s="19">
        <f t="shared" si="10"/>
        <v>3600</v>
      </c>
      <c r="L20" s="21">
        <f t="shared" si="11"/>
        <v>2</v>
      </c>
      <c r="M20" s="20">
        <v>1200.0</v>
      </c>
      <c r="N20" s="19">
        <v>144.0</v>
      </c>
      <c r="O20" s="19">
        <v>120.0</v>
      </c>
      <c r="P20" s="19">
        <f t="shared" si="12"/>
        <v>1200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121" t="s">
        <v>111</v>
      </c>
      <c r="B21" s="68">
        <v>800.0</v>
      </c>
      <c r="C21" s="26"/>
      <c r="D21" s="19">
        <f t="shared" si="7"/>
        <v>0</v>
      </c>
      <c r="E21" s="122">
        <v>750.0</v>
      </c>
      <c r="F21" s="26"/>
      <c r="G21" s="19">
        <f t="shared" si="8"/>
        <v>0</v>
      </c>
      <c r="H21" s="122">
        <v>700.0</v>
      </c>
      <c r="I21" s="19"/>
      <c r="J21" s="19">
        <f t="shared" si="9"/>
        <v>0</v>
      </c>
      <c r="K21" s="19">
        <f t="shared" si="10"/>
        <v>0</v>
      </c>
      <c r="L21" s="21">
        <f t="shared" si="11"/>
        <v>0</v>
      </c>
      <c r="M21" s="20"/>
      <c r="N21" s="19"/>
      <c r="O21" s="19"/>
      <c r="P21" s="19">
        <f t="shared" si="12"/>
        <v>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30</v>
      </c>
      <c r="B22" s="17">
        <v>860.0</v>
      </c>
      <c r="C22" s="26"/>
      <c r="D22" s="19">
        <f t="shared" si="7"/>
        <v>0</v>
      </c>
      <c r="E22" s="20">
        <v>800.0</v>
      </c>
      <c r="F22" s="26">
        <v>1.0</v>
      </c>
      <c r="G22" s="19">
        <f t="shared" si="8"/>
        <v>800</v>
      </c>
      <c r="H22" s="20">
        <v>750.0</v>
      </c>
      <c r="I22" s="19"/>
      <c r="J22" s="19">
        <f t="shared" si="9"/>
        <v>0</v>
      </c>
      <c r="K22" s="19">
        <f t="shared" si="10"/>
        <v>800</v>
      </c>
      <c r="L22" s="21">
        <f t="shared" si="11"/>
        <v>1</v>
      </c>
      <c r="M22" s="20">
        <v>600.0</v>
      </c>
      <c r="N22" s="19">
        <v>72.0</v>
      </c>
      <c r="O22" s="19">
        <v>60.0</v>
      </c>
      <c r="P22" s="19">
        <f t="shared" si="12"/>
        <v>200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31</v>
      </c>
      <c r="B23" s="17">
        <v>2800.0</v>
      </c>
      <c r="C23" s="18"/>
      <c r="D23" s="19">
        <f t="shared" si="7"/>
        <v>0</v>
      </c>
      <c r="E23" s="20"/>
      <c r="F23" s="18"/>
      <c r="G23" s="19">
        <f t="shared" si="8"/>
        <v>0</v>
      </c>
      <c r="H23" s="20"/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>
        <v>96.0</v>
      </c>
      <c r="O23" s="19">
        <v>80.0</v>
      </c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32</v>
      </c>
      <c r="B24" s="17">
        <v>2000.0</v>
      </c>
      <c r="C24" s="18"/>
      <c r="D24" s="19">
        <f t="shared" si="7"/>
        <v>0</v>
      </c>
      <c r="E24" s="20">
        <v>1800.0</v>
      </c>
      <c r="F24" s="18"/>
      <c r="G24" s="19">
        <f t="shared" si="8"/>
        <v>0</v>
      </c>
      <c r="H24" s="20">
        <v>1500.0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1500.0</v>
      </c>
      <c r="C25" s="26"/>
      <c r="D25" s="19">
        <f t="shared" si="7"/>
        <v>0</v>
      </c>
      <c r="E25" s="20">
        <v>1400.0</v>
      </c>
      <c r="F25" s="18"/>
      <c r="G25" s="19">
        <f t="shared" si="8"/>
        <v>0</v>
      </c>
      <c r="H25" s="20">
        <v>1300.0</v>
      </c>
      <c r="I25" s="19"/>
      <c r="J25" s="19">
        <f t="shared" si="9"/>
        <v>0</v>
      </c>
      <c r="K25" s="19">
        <f t="shared" si="10"/>
        <v>0</v>
      </c>
      <c r="L25" s="21">
        <f t="shared" si="11"/>
        <v>0</v>
      </c>
      <c r="M25" s="20">
        <v>800.0</v>
      </c>
      <c r="N25" s="19"/>
      <c r="O25" s="19"/>
      <c r="P25" s="19">
        <f t="shared" si="12"/>
        <v>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22" t="s">
        <v>33</v>
      </c>
      <c r="B26" s="17">
        <v>1000.0</v>
      </c>
      <c r="C26" s="18"/>
      <c r="D26" s="19">
        <f t="shared" si="7"/>
        <v>0</v>
      </c>
      <c r="E26" s="20">
        <v>980.0</v>
      </c>
      <c r="F26" s="18"/>
      <c r="G26" s="19">
        <f t="shared" si="8"/>
        <v>0</v>
      </c>
      <c r="H26" s="20">
        <v>950.0</v>
      </c>
      <c r="I26" s="19"/>
      <c r="J26" s="19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20.25" customHeight="1">
      <c r="A27" s="44" t="s">
        <v>34</v>
      </c>
      <c r="B27" s="17">
        <v>1500.0</v>
      </c>
      <c r="C27" s="18"/>
      <c r="D27" s="19">
        <f t="shared" si="7"/>
        <v>0</v>
      </c>
      <c r="E27" s="20"/>
      <c r="F27" s="18"/>
      <c r="G27" s="19">
        <f t="shared" si="8"/>
        <v>0</v>
      </c>
      <c r="H27" s="20"/>
      <c r="I27" s="32"/>
      <c r="J27" s="32">
        <f t="shared" si="9"/>
        <v>0</v>
      </c>
      <c r="K27" s="19">
        <f t="shared" si="10"/>
        <v>0</v>
      </c>
      <c r="L27" s="21">
        <f t="shared" si="11"/>
        <v>0</v>
      </c>
      <c r="M27" s="20">
        <v>800.0</v>
      </c>
      <c r="N27" s="19"/>
      <c r="O27" s="19"/>
      <c r="P27" s="19">
        <f t="shared" si="12"/>
        <v>0</v>
      </c>
      <c r="Q27" s="3"/>
      <c r="R27" s="3"/>
      <c r="S27" s="3"/>
      <c r="T27" s="3"/>
      <c r="U27" s="2"/>
      <c r="V27" s="2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8.75" customHeight="1">
      <c r="A28" s="3"/>
      <c r="B28" s="33"/>
      <c r="C28" s="33" t="s">
        <v>26</v>
      </c>
      <c r="D28" s="33">
        <f>SUM(D19:D27)</f>
        <v>1900</v>
      </c>
      <c r="E28" s="33"/>
      <c r="F28" s="33" t="s">
        <v>26</v>
      </c>
      <c r="G28" s="34">
        <f>SUM(G19:G27)</f>
        <v>2500</v>
      </c>
      <c r="H28" s="35"/>
      <c r="I28" s="35" t="s">
        <v>26</v>
      </c>
      <c r="J28" s="33">
        <f>SUM(J19:J27)</f>
        <v>0</v>
      </c>
      <c r="K28" s="118">
        <f t="shared" si="10"/>
        <v>4400</v>
      </c>
      <c r="L28" s="119"/>
      <c r="M28" s="35" t="s">
        <v>26</v>
      </c>
      <c r="N28" s="33"/>
      <c r="O28" s="33"/>
      <c r="P28" s="33">
        <f>SUM(P19:P27)</f>
        <v>1400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7.0" customHeight="1">
      <c r="A29" s="45" t="s">
        <v>35</v>
      </c>
      <c r="B29" s="8" t="s">
        <v>2</v>
      </c>
      <c r="C29" s="9" t="s">
        <v>3</v>
      </c>
      <c r="D29" s="10" t="s">
        <v>4</v>
      </c>
      <c r="E29" s="8" t="s">
        <v>5</v>
      </c>
      <c r="F29" s="9" t="s">
        <v>3</v>
      </c>
      <c r="G29" s="9" t="s">
        <v>4</v>
      </c>
      <c r="H29" s="46" t="s">
        <v>6</v>
      </c>
      <c r="I29" s="11" t="s">
        <v>3</v>
      </c>
      <c r="J29" s="11" t="s">
        <v>7</v>
      </c>
      <c r="K29" s="116" t="s">
        <v>96</v>
      </c>
      <c r="L29" s="12" t="s">
        <v>8</v>
      </c>
      <c r="M29" s="8" t="s">
        <v>9</v>
      </c>
      <c r="N29" s="10" t="s">
        <v>10</v>
      </c>
      <c r="O29" s="10" t="s">
        <v>11</v>
      </c>
      <c r="P29" s="9" t="s">
        <v>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6" t="s">
        <v>36</v>
      </c>
      <c r="B30" s="17">
        <v>1450.0</v>
      </c>
      <c r="C30" s="26">
        <v>1.0</v>
      </c>
      <c r="D30" s="19">
        <f t="shared" ref="D30:D37" si="13">B30*C30</f>
        <v>1450</v>
      </c>
      <c r="E30" s="20">
        <v>1400.0</v>
      </c>
      <c r="F30" s="26"/>
      <c r="G30" s="19">
        <f t="shared" ref="G30:G37" si="14">E30*F30</f>
        <v>0</v>
      </c>
      <c r="H30" s="20">
        <v>1300.0</v>
      </c>
      <c r="I30" s="117"/>
      <c r="J30" s="19">
        <f t="shared" ref="J30:J37" si="15">H30*I30</f>
        <v>0</v>
      </c>
      <c r="K30" s="19">
        <f t="shared" ref="K30:K38" si="16">D30+G30+J30</f>
        <v>1450</v>
      </c>
      <c r="L30" s="21">
        <f t="shared" ref="L30:L37" si="17">C30+F30+I30</f>
        <v>1</v>
      </c>
      <c r="M30" s="20">
        <v>1000.0</v>
      </c>
      <c r="N30" s="19">
        <v>120.0</v>
      </c>
      <c r="O30" s="19">
        <v>100.0</v>
      </c>
      <c r="P30" s="19">
        <f t="shared" ref="P30:P37" si="18">((B30-M30)*C30)+((E30-M30)*F30)+((H30-M30)*I30)</f>
        <v>450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97</v>
      </c>
      <c r="B31" s="68">
        <v>150.0</v>
      </c>
      <c r="C31" s="26"/>
      <c r="D31" s="19">
        <f t="shared" si="13"/>
        <v>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0</v>
      </c>
      <c r="L31" s="21">
        <f t="shared" si="17"/>
        <v>0</v>
      </c>
      <c r="M31" s="122">
        <v>110.0</v>
      </c>
      <c r="N31" s="117">
        <v>12.0</v>
      </c>
      <c r="O31" s="117">
        <v>10.0</v>
      </c>
      <c r="P31" s="19">
        <f t="shared" si="18"/>
        <v>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121" t="s">
        <v>108</v>
      </c>
      <c r="B32" s="68">
        <v>150.0</v>
      </c>
      <c r="C32" s="26"/>
      <c r="D32" s="19">
        <f t="shared" si="13"/>
        <v>0</v>
      </c>
      <c r="E32" s="122">
        <v>140.0</v>
      </c>
      <c r="F32" s="18"/>
      <c r="G32" s="19">
        <f t="shared" si="14"/>
        <v>0</v>
      </c>
      <c r="H32" s="122">
        <v>135.0</v>
      </c>
      <c r="I32" s="19"/>
      <c r="J32" s="19">
        <f t="shared" si="15"/>
        <v>0</v>
      </c>
      <c r="K32" s="19">
        <f t="shared" si="16"/>
        <v>0</v>
      </c>
      <c r="L32" s="21">
        <f t="shared" si="17"/>
        <v>0</v>
      </c>
      <c r="M32" s="122">
        <v>100.0</v>
      </c>
      <c r="N32" s="117">
        <v>12.0</v>
      </c>
      <c r="O32" s="117">
        <v>10.0</v>
      </c>
      <c r="P32" s="19">
        <f t="shared" si="18"/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22" t="s">
        <v>37</v>
      </c>
      <c r="B33" s="17">
        <v>375.0</v>
      </c>
      <c r="C33" s="26"/>
      <c r="D33" s="19">
        <f t="shared" si="13"/>
        <v>0</v>
      </c>
      <c r="E33" s="20">
        <v>360.0</v>
      </c>
      <c r="F33" s="18"/>
      <c r="G33" s="19">
        <f t="shared" si="14"/>
        <v>0</v>
      </c>
      <c r="H33" s="20">
        <v>340.0</v>
      </c>
      <c r="I33" s="19"/>
      <c r="J33" s="19">
        <f t="shared" si="15"/>
        <v>0</v>
      </c>
      <c r="K33" s="19">
        <f t="shared" si="16"/>
        <v>0</v>
      </c>
      <c r="L33" s="21">
        <f t="shared" si="17"/>
        <v>0</v>
      </c>
      <c r="M33" s="20">
        <v>280.0</v>
      </c>
      <c r="N33" s="19">
        <v>33.6</v>
      </c>
      <c r="O33" s="19">
        <v>28.0</v>
      </c>
      <c r="P33" s="19">
        <f t="shared" si="18"/>
        <v>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47" t="s">
        <v>38</v>
      </c>
      <c r="B34" s="42">
        <v>430.0</v>
      </c>
      <c r="C34" s="48">
        <v>1.0</v>
      </c>
      <c r="D34" s="32">
        <f t="shared" si="13"/>
        <v>430</v>
      </c>
      <c r="E34" s="20">
        <v>400.0</v>
      </c>
      <c r="F34" s="48"/>
      <c r="G34" s="32">
        <f t="shared" si="14"/>
        <v>0</v>
      </c>
      <c r="H34" s="20">
        <v>350.0</v>
      </c>
      <c r="I34" s="82"/>
      <c r="J34" s="32">
        <f t="shared" si="15"/>
        <v>0</v>
      </c>
      <c r="K34" s="19">
        <f t="shared" si="16"/>
        <v>430</v>
      </c>
      <c r="L34" s="21">
        <f t="shared" si="17"/>
        <v>1</v>
      </c>
      <c r="M34" s="20">
        <v>260.0</v>
      </c>
      <c r="N34" s="19">
        <v>31.2</v>
      </c>
      <c r="O34" s="19">
        <v>26.0</v>
      </c>
      <c r="P34" s="19">
        <f t="shared" si="18"/>
        <v>170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20.25" customHeight="1">
      <c r="A35" s="49" t="s">
        <v>39</v>
      </c>
      <c r="B35" s="17">
        <v>450.0</v>
      </c>
      <c r="C35" s="26">
        <v>2.0</v>
      </c>
      <c r="D35" s="19">
        <f t="shared" si="13"/>
        <v>900</v>
      </c>
      <c r="E35" s="20">
        <v>430.0</v>
      </c>
      <c r="F35" s="26"/>
      <c r="G35" s="19">
        <f t="shared" si="14"/>
        <v>0</v>
      </c>
      <c r="H35" s="20">
        <v>400.0</v>
      </c>
      <c r="I35" s="117"/>
      <c r="J35" s="19">
        <f t="shared" si="15"/>
        <v>0</v>
      </c>
      <c r="K35" s="19">
        <f t="shared" si="16"/>
        <v>900</v>
      </c>
      <c r="L35" s="21">
        <f t="shared" si="17"/>
        <v>2</v>
      </c>
      <c r="M35" s="20">
        <v>330.0</v>
      </c>
      <c r="N35" s="19">
        <v>39.6</v>
      </c>
      <c r="O35" s="19">
        <v>33.0</v>
      </c>
      <c r="P35" s="19">
        <f t="shared" si="18"/>
        <v>240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19.5" customHeight="1">
      <c r="A36" s="50" t="s">
        <v>40</v>
      </c>
      <c r="B36" s="17">
        <v>450.0</v>
      </c>
      <c r="C36" s="26">
        <v>2.0</v>
      </c>
      <c r="D36" s="19">
        <f t="shared" si="13"/>
        <v>900</v>
      </c>
      <c r="E36" s="20">
        <v>400.0</v>
      </c>
      <c r="F36" s="26">
        <v>4.0</v>
      </c>
      <c r="G36" s="19">
        <f t="shared" si="14"/>
        <v>1600</v>
      </c>
      <c r="H36" s="20">
        <v>375.0</v>
      </c>
      <c r="I36" s="117"/>
      <c r="J36" s="19">
        <f t="shared" si="15"/>
        <v>0</v>
      </c>
      <c r="K36" s="19">
        <f t="shared" si="16"/>
        <v>2500</v>
      </c>
      <c r="L36" s="21">
        <f t="shared" si="17"/>
        <v>6</v>
      </c>
      <c r="M36" s="20">
        <v>280.0</v>
      </c>
      <c r="N36" s="19">
        <v>33.6</v>
      </c>
      <c r="O36" s="19">
        <v>28.0</v>
      </c>
      <c r="P36" s="32">
        <f t="shared" si="18"/>
        <v>820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9.5" customHeight="1">
      <c r="A37" s="31" t="s">
        <v>41</v>
      </c>
      <c r="B37" s="17">
        <v>220.0</v>
      </c>
      <c r="C37" s="18"/>
      <c r="D37" s="19">
        <f t="shared" si="13"/>
        <v>0</v>
      </c>
      <c r="E37" s="51"/>
      <c r="F37" s="18"/>
      <c r="G37" s="19">
        <f t="shared" si="14"/>
        <v>0</v>
      </c>
      <c r="H37" s="20"/>
      <c r="I37" s="19"/>
      <c r="J37" s="19">
        <f t="shared" si="15"/>
        <v>0</v>
      </c>
      <c r="K37" s="19">
        <f t="shared" si="16"/>
        <v>0</v>
      </c>
      <c r="L37" s="21">
        <f t="shared" si="17"/>
        <v>0</v>
      </c>
      <c r="M37" s="20">
        <v>120.0</v>
      </c>
      <c r="N37" s="19"/>
      <c r="O37" s="19"/>
      <c r="P37" s="32">
        <f t="shared" si="18"/>
        <v>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15.75" customHeight="1">
      <c r="A38" s="3"/>
      <c r="B38" s="33"/>
      <c r="C38" s="33" t="s">
        <v>26</v>
      </c>
      <c r="D38" s="33">
        <f>SUM(D30:D37)</f>
        <v>3680</v>
      </c>
      <c r="E38" s="33"/>
      <c r="F38" s="33" t="s">
        <v>26</v>
      </c>
      <c r="G38" s="34">
        <f>SUM(G30:G37)</f>
        <v>1600</v>
      </c>
      <c r="H38" s="35"/>
      <c r="I38" s="35" t="s">
        <v>26</v>
      </c>
      <c r="J38" s="33">
        <f>SUM(J30:J37)</f>
        <v>0</v>
      </c>
      <c r="K38" s="118">
        <f t="shared" si="16"/>
        <v>5280</v>
      </c>
      <c r="L38" s="119"/>
      <c r="M38" s="35" t="s">
        <v>26</v>
      </c>
      <c r="N38" s="33"/>
      <c r="O38" s="33"/>
      <c r="P38" s="33">
        <f>SUM(P27:P34)</f>
        <v>2020</v>
      </c>
      <c r="Q38" s="3"/>
      <c r="R38" s="3"/>
      <c r="S38" s="3"/>
      <c r="T38" s="3"/>
      <c r="U38" s="2"/>
      <c r="V38" s="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27.0" customHeight="1">
      <c r="A39" s="139" t="s">
        <v>112</v>
      </c>
      <c r="B39" s="8" t="s">
        <v>2</v>
      </c>
      <c r="C39" s="9" t="s">
        <v>3</v>
      </c>
      <c r="D39" s="10" t="s">
        <v>4</v>
      </c>
      <c r="E39" s="8" t="s">
        <v>5</v>
      </c>
      <c r="F39" s="9" t="s">
        <v>3</v>
      </c>
      <c r="G39" s="9" t="s">
        <v>4</v>
      </c>
      <c r="H39" s="46" t="s">
        <v>6</v>
      </c>
      <c r="I39" s="11" t="s">
        <v>3</v>
      </c>
      <c r="J39" s="11" t="s">
        <v>7</v>
      </c>
      <c r="K39" s="116" t="s">
        <v>96</v>
      </c>
      <c r="L39" s="12" t="s">
        <v>8</v>
      </c>
      <c r="M39" s="8" t="s">
        <v>9</v>
      </c>
      <c r="N39" s="10" t="s">
        <v>10</v>
      </c>
      <c r="O39" s="10" t="s">
        <v>11</v>
      </c>
      <c r="P39" s="9" t="s">
        <v>12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19.5" customHeight="1">
      <c r="A40" s="50" t="s">
        <v>113</v>
      </c>
      <c r="B40" s="68">
        <v>400.0</v>
      </c>
      <c r="C40" s="26"/>
      <c r="D40" s="19">
        <f>B40*C40</f>
        <v>0</v>
      </c>
      <c r="E40" s="51"/>
      <c r="F40" s="18"/>
      <c r="G40" s="19">
        <f>E40*F40</f>
        <v>0</v>
      </c>
      <c r="H40" s="20"/>
      <c r="I40" s="19"/>
      <c r="J40" s="19">
        <f>H40*I40</f>
        <v>0</v>
      </c>
      <c r="K40" s="19">
        <f t="shared" ref="K40:K41" si="19">D40+G40+J40</f>
        <v>0</v>
      </c>
      <c r="L40" s="21">
        <f>C40+F40+I40</f>
        <v>0</v>
      </c>
      <c r="M40" s="122">
        <v>350.0</v>
      </c>
      <c r="N40" s="19"/>
      <c r="O40" s="19"/>
      <c r="P40" s="32">
        <f>((B40-M40)*C40)+((E40-M40)*F40)+((H40-M40)*I40)</f>
        <v>0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15.75" customHeight="1">
      <c r="A41" s="3"/>
      <c r="B41" s="33"/>
      <c r="C41" s="33" t="s">
        <v>26</v>
      </c>
      <c r="D41" s="33">
        <f>D40</f>
        <v>0</v>
      </c>
      <c r="E41" s="33"/>
      <c r="F41" s="33" t="s">
        <v>26</v>
      </c>
      <c r="G41" s="34">
        <f>G40</f>
        <v>0</v>
      </c>
      <c r="H41" s="35"/>
      <c r="I41" s="35" t="s">
        <v>26</v>
      </c>
      <c r="J41" s="33">
        <f>J40</f>
        <v>0</v>
      </c>
      <c r="K41" s="118">
        <f t="shared" si="19"/>
        <v>0</v>
      </c>
      <c r="L41" s="119"/>
      <c r="M41" s="35" t="s">
        <v>26</v>
      </c>
      <c r="N41" s="33"/>
      <c r="O41" s="33"/>
      <c r="P41" s="33">
        <f>SUM(P30:P37)</f>
        <v>1680</v>
      </c>
      <c r="Q41" s="3"/>
      <c r="R41" s="3"/>
      <c r="S41" s="3"/>
      <c r="T41" s="3"/>
      <c r="U41" s="2"/>
      <c r="V41" s="2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25.5" customHeight="1">
      <c r="A42" s="36" t="s">
        <v>42</v>
      </c>
      <c r="B42" s="8" t="s">
        <v>2</v>
      </c>
      <c r="C42" s="37" t="s">
        <v>3</v>
      </c>
      <c r="D42" s="38" t="s">
        <v>4</v>
      </c>
      <c r="E42" s="39" t="s">
        <v>5</v>
      </c>
      <c r="F42" s="37" t="s">
        <v>3</v>
      </c>
      <c r="G42" s="37" t="s">
        <v>4</v>
      </c>
      <c r="H42" s="40" t="s">
        <v>6</v>
      </c>
      <c r="I42" s="41" t="s">
        <v>3</v>
      </c>
      <c r="J42" s="41" t="s">
        <v>7</v>
      </c>
      <c r="K42" s="116" t="s">
        <v>96</v>
      </c>
      <c r="L42" s="12" t="s">
        <v>8</v>
      </c>
      <c r="M42" s="8" t="s">
        <v>9</v>
      </c>
      <c r="N42" s="10" t="s">
        <v>10</v>
      </c>
      <c r="O42" s="10" t="s">
        <v>11</v>
      </c>
      <c r="P42" s="41" t="s">
        <v>12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0.25" customHeight="1">
      <c r="A43" s="22" t="s">
        <v>43</v>
      </c>
      <c r="B43" s="17">
        <v>250.0</v>
      </c>
      <c r="C43" s="18"/>
      <c r="D43" s="18">
        <f t="shared" ref="D43:D63" si="20">B43*C43</f>
        <v>0</v>
      </c>
      <c r="E43" s="20"/>
      <c r="F43" s="18"/>
      <c r="G43" s="18">
        <f t="shared" ref="G43:G63" si="21">E43*F43</f>
        <v>0</v>
      </c>
      <c r="H43" s="20"/>
      <c r="I43" s="19"/>
      <c r="J43" s="21">
        <f t="shared" ref="J43:J63" si="22">H43*I43</f>
        <v>0</v>
      </c>
      <c r="K43" s="19">
        <f t="shared" ref="K43:K64" si="23">D43+G43+J43</f>
        <v>0</v>
      </c>
      <c r="L43" s="21">
        <f t="shared" ref="L43:L63" si="24">C43+F43+I43</f>
        <v>0</v>
      </c>
      <c r="M43" s="20"/>
      <c r="N43" s="19"/>
      <c r="O43" s="19"/>
      <c r="P43" s="21">
        <f t="shared" ref="P43:P61" si="25">((B43-M43)*C43)+((E43-M43)*F43)+((H43-M43)*I43)</f>
        <v>0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44" t="s">
        <v>44</v>
      </c>
      <c r="B44" s="17">
        <v>250.0</v>
      </c>
      <c r="C44" s="18"/>
      <c r="D44" s="18">
        <f t="shared" si="20"/>
        <v>0</v>
      </c>
      <c r="E44" s="122">
        <v>150.0</v>
      </c>
      <c r="F44" s="26"/>
      <c r="G44" s="18">
        <f t="shared" si="21"/>
        <v>0</v>
      </c>
      <c r="H44" s="20"/>
      <c r="I44" s="32"/>
      <c r="J44" s="52">
        <f t="shared" si="22"/>
        <v>0</v>
      </c>
      <c r="K44" s="19">
        <f t="shared" si="23"/>
        <v>0</v>
      </c>
      <c r="L44" s="21">
        <f t="shared" si="24"/>
        <v>0</v>
      </c>
      <c r="M44" s="20"/>
      <c r="N44" s="19"/>
      <c r="O44" s="19"/>
      <c r="P44" s="52">
        <f t="shared" si="25"/>
        <v>0</v>
      </c>
      <c r="Q44" s="3"/>
      <c r="R44" s="3"/>
      <c r="S44" s="3"/>
      <c r="T44" s="3"/>
      <c r="U44" s="2"/>
      <c r="V44" s="2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20.25" customHeight="1">
      <c r="A45" s="53" t="s">
        <v>45</v>
      </c>
      <c r="B45" s="17">
        <v>50.0</v>
      </c>
      <c r="C45" s="26"/>
      <c r="D45" s="18">
        <f t="shared" si="20"/>
        <v>0</v>
      </c>
      <c r="E45" s="20">
        <v>35.0</v>
      </c>
      <c r="F45" s="18"/>
      <c r="G45" s="18">
        <f t="shared" si="21"/>
        <v>0</v>
      </c>
      <c r="H45" s="20"/>
      <c r="I45" s="19"/>
      <c r="J45" s="21">
        <f t="shared" si="22"/>
        <v>0</v>
      </c>
      <c r="K45" s="19">
        <f t="shared" si="23"/>
        <v>0</v>
      </c>
      <c r="L45" s="21">
        <f t="shared" si="24"/>
        <v>0</v>
      </c>
      <c r="M45" s="20"/>
      <c r="N45" s="19"/>
      <c r="O45" s="19"/>
      <c r="P45" s="21">
        <f t="shared" si="25"/>
        <v>0</v>
      </c>
      <c r="Q45" s="3"/>
      <c r="R45" s="3"/>
      <c r="S45" s="3"/>
      <c r="T45" s="3"/>
      <c r="U45" s="2"/>
      <c r="V45" s="2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20.25" customHeight="1">
      <c r="A46" s="22" t="s">
        <v>46</v>
      </c>
      <c r="B46" s="17">
        <v>150.0</v>
      </c>
      <c r="C46" s="26">
        <v>6.0</v>
      </c>
      <c r="D46" s="19">
        <f t="shared" si="20"/>
        <v>900</v>
      </c>
      <c r="E46" s="20">
        <v>120.0</v>
      </c>
      <c r="F46" s="18"/>
      <c r="G46" s="18">
        <f t="shared" si="21"/>
        <v>0</v>
      </c>
      <c r="H46" s="20">
        <v>75.0</v>
      </c>
      <c r="I46" s="19"/>
      <c r="J46" s="21">
        <f t="shared" si="22"/>
        <v>0</v>
      </c>
      <c r="K46" s="19">
        <f t="shared" si="23"/>
        <v>900</v>
      </c>
      <c r="L46" s="21">
        <f t="shared" si="24"/>
        <v>6</v>
      </c>
      <c r="M46" s="20"/>
      <c r="N46" s="19"/>
      <c r="O46" s="19"/>
      <c r="P46" s="19">
        <f t="shared" si="25"/>
        <v>900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47</v>
      </c>
      <c r="B47" s="17">
        <v>800.0</v>
      </c>
      <c r="C47" s="18"/>
      <c r="D47" s="18">
        <f t="shared" si="20"/>
        <v>0</v>
      </c>
      <c r="E47" s="20">
        <v>750.0</v>
      </c>
      <c r="F47" s="18"/>
      <c r="G47" s="18">
        <f t="shared" si="21"/>
        <v>0</v>
      </c>
      <c r="H47" s="20">
        <v>700.0</v>
      </c>
      <c r="I47" s="19"/>
      <c r="J47" s="21">
        <f t="shared" si="22"/>
        <v>0</v>
      </c>
      <c r="K47" s="19">
        <f t="shared" si="23"/>
        <v>0</v>
      </c>
      <c r="L47" s="21">
        <f t="shared" si="24"/>
        <v>0</v>
      </c>
      <c r="M47" s="20"/>
      <c r="N47" s="19"/>
      <c r="O47" s="19"/>
      <c r="P47" s="19">
        <f t="shared" si="25"/>
        <v>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54" t="s">
        <v>48</v>
      </c>
      <c r="B48" s="25">
        <v>190.0</v>
      </c>
      <c r="C48" s="55">
        <v>4.0</v>
      </c>
      <c r="D48" s="56">
        <f t="shared" si="20"/>
        <v>760</v>
      </c>
      <c r="E48" s="20">
        <v>175.0</v>
      </c>
      <c r="F48" s="57"/>
      <c r="G48" s="56">
        <f t="shared" si="21"/>
        <v>0</v>
      </c>
      <c r="H48" s="20">
        <v>150.0</v>
      </c>
      <c r="I48" s="28"/>
      <c r="J48" s="58">
        <f t="shared" si="22"/>
        <v>0</v>
      </c>
      <c r="K48" s="19">
        <f t="shared" si="23"/>
        <v>760</v>
      </c>
      <c r="L48" s="21">
        <f t="shared" si="24"/>
        <v>4</v>
      </c>
      <c r="M48" s="20">
        <v>117.0</v>
      </c>
      <c r="N48" s="27">
        <v>14.04</v>
      </c>
      <c r="O48" s="27">
        <v>11.7</v>
      </c>
      <c r="P48" s="19">
        <f t="shared" si="25"/>
        <v>292</v>
      </c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ht="20.25" customHeight="1">
      <c r="A49" s="59" t="s">
        <v>48</v>
      </c>
      <c r="B49" s="60">
        <v>180.0</v>
      </c>
      <c r="C49" s="137">
        <v>1.0</v>
      </c>
      <c r="D49" s="61">
        <f t="shared" si="20"/>
        <v>180</v>
      </c>
      <c r="E49" s="20">
        <v>165.0</v>
      </c>
      <c r="F49" s="62"/>
      <c r="G49" s="61">
        <f t="shared" si="21"/>
        <v>0</v>
      </c>
      <c r="H49" s="20">
        <v>140.0</v>
      </c>
      <c r="I49" s="27"/>
      <c r="J49" s="63">
        <f t="shared" si="22"/>
        <v>0</v>
      </c>
      <c r="K49" s="19">
        <f t="shared" si="23"/>
        <v>180</v>
      </c>
      <c r="L49" s="21">
        <f t="shared" si="24"/>
        <v>1</v>
      </c>
      <c r="M49" s="20">
        <v>110.0</v>
      </c>
      <c r="N49" s="27">
        <v>13.2</v>
      </c>
      <c r="O49" s="27">
        <v>11.0</v>
      </c>
      <c r="P49" s="32">
        <f t="shared" si="25"/>
        <v>70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20.25" customHeight="1">
      <c r="A50" s="64" t="s">
        <v>49</v>
      </c>
      <c r="B50" s="17">
        <v>75.0</v>
      </c>
      <c r="C50" s="18"/>
      <c r="D50" s="18">
        <f t="shared" si="20"/>
        <v>0</v>
      </c>
      <c r="E50" s="20"/>
      <c r="F50" s="18"/>
      <c r="G50" s="18">
        <f t="shared" si="21"/>
        <v>0</v>
      </c>
      <c r="H50" s="20"/>
      <c r="I50" s="19"/>
      <c r="J50" s="21">
        <f t="shared" si="22"/>
        <v>0</v>
      </c>
      <c r="K50" s="19">
        <f t="shared" si="23"/>
        <v>0</v>
      </c>
      <c r="L50" s="21">
        <f t="shared" si="24"/>
        <v>0</v>
      </c>
      <c r="M50" s="20"/>
      <c r="N50" s="19"/>
      <c r="O50" s="19"/>
      <c r="P50" s="32">
        <f t="shared" si="25"/>
        <v>0</v>
      </c>
      <c r="Q50" s="3"/>
      <c r="R50" s="3"/>
      <c r="S50" s="3"/>
      <c r="T50" s="3"/>
      <c r="U50" s="2"/>
      <c r="V50" s="2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ht="20.25" customHeight="1">
      <c r="A51" s="22" t="s">
        <v>49</v>
      </c>
      <c r="B51" s="17">
        <v>100.0</v>
      </c>
      <c r="C51" s="26"/>
      <c r="D51" s="18">
        <f t="shared" si="20"/>
        <v>0</v>
      </c>
      <c r="E51" s="20">
        <v>80.0</v>
      </c>
      <c r="F51" s="26"/>
      <c r="G51" s="18">
        <f t="shared" si="21"/>
        <v>0</v>
      </c>
      <c r="H51" s="20">
        <v>70.0</v>
      </c>
      <c r="I51" s="19"/>
      <c r="J51" s="21">
        <f t="shared" si="22"/>
        <v>0</v>
      </c>
      <c r="K51" s="19">
        <f t="shared" si="23"/>
        <v>0</v>
      </c>
      <c r="L51" s="21">
        <f t="shared" si="24"/>
        <v>0</v>
      </c>
      <c r="M51" s="20"/>
      <c r="N51" s="19"/>
      <c r="O51" s="19"/>
      <c r="P51" s="21">
        <f t="shared" si="25"/>
        <v>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50</v>
      </c>
      <c r="B52" s="17">
        <v>600.0</v>
      </c>
      <c r="C52" s="26"/>
      <c r="D52" s="18">
        <f t="shared" si="20"/>
        <v>0</v>
      </c>
      <c r="E52" s="20">
        <v>500.0</v>
      </c>
      <c r="F52" s="18"/>
      <c r="G52" s="18">
        <f t="shared" si="21"/>
        <v>0</v>
      </c>
      <c r="H52" s="20">
        <v>400.0</v>
      </c>
      <c r="I52" s="19"/>
      <c r="J52" s="21">
        <f t="shared" si="22"/>
        <v>0</v>
      </c>
      <c r="K52" s="19">
        <f t="shared" si="23"/>
        <v>0</v>
      </c>
      <c r="L52" s="21">
        <f t="shared" si="24"/>
        <v>0</v>
      </c>
      <c r="M52" s="20"/>
      <c r="N52" s="19"/>
      <c r="O52" s="19"/>
      <c r="P52" s="21">
        <f t="shared" si="25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51</v>
      </c>
      <c r="B53" s="17">
        <v>150.0</v>
      </c>
      <c r="C53" s="26"/>
      <c r="D53" s="18">
        <f t="shared" si="20"/>
        <v>0</v>
      </c>
      <c r="E53" s="20">
        <v>125.0</v>
      </c>
      <c r="F53" s="18"/>
      <c r="G53" s="18">
        <f t="shared" si="21"/>
        <v>0</v>
      </c>
      <c r="H53" s="20">
        <v>100.0</v>
      </c>
      <c r="I53" s="19"/>
      <c r="J53" s="21">
        <f t="shared" si="22"/>
        <v>0</v>
      </c>
      <c r="K53" s="19">
        <f t="shared" si="23"/>
        <v>0</v>
      </c>
      <c r="L53" s="21">
        <f t="shared" si="24"/>
        <v>0</v>
      </c>
      <c r="M53" s="20"/>
      <c r="N53" s="19"/>
      <c r="O53" s="19"/>
      <c r="P53" s="21">
        <f t="shared" si="25"/>
        <v>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65" t="s">
        <v>52</v>
      </c>
      <c r="B54" s="17">
        <v>200.0</v>
      </c>
      <c r="C54" s="26">
        <v>3.0</v>
      </c>
      <c r="D54" s="18">
        <f t="shared" si="20"/>
        <v>600</v>
      </c>
      <c r="E54" s="20">
        <v>175.0</v>
      </c>
      <c r="F54" s="18"/>
      <c r="G54" s="18">
        <f t="shared" si="21"/>
        <v>0</v>
      </c>
      <c r="H54" s="20">
        <v>150.0</v>
      </c>
      <c r="I54" s="32"/>
      <c r="J54" s="52">
        <f t="shared" si="22"/>
        <v>0</v>
      </c>
      <c r="K54" s="19">
        <f t="shared" si="23"/>
        <v>600</v>
      </c>
      <c r="L54" s="21">
        <f t="shared" si="24"/>
        <v>3</v>
      </c>
      <c r="M54" s="20"/>
      <c r="N54" s="19"/>
      <c r="O54" s="19"/>
      <c r="P54" s="52">
        <f t="shared" si="25"/>
        <v>600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22" t="s">
        <v>53</v>
      </c>
      <c r="B55" s="17">
        <v>250.0</v>
      </c>
      <c r="C55" s="26">
        <v>3.0</v>
      </c>
      <c r="D55" s="18">
        <f t="shared" si="20"/>
        <v>750</v>
      </c>
      <c r="E55" s="20">
        <v>230.0</v>
      </c>
      <c r="F55" s="18"/>
      <c r="G55" s="18">
        <f t="shared" si="21"/>
        <v>0</v>
      </c>
      <c r="H55" s="20">
        <v>200.0</v>
      </c>
      <c r="I55" s="117"/>
      <c r="J55" s="21">
        <f t="shared" si="22"/>
        <v>0</v>
      </c>
      <c r="K55" s="19">
        <f t="shared" si="23"/>
        <v>750</v>
      </c>
      <c r="L55" s="21">
        <f t="shared" si="24"/>
        <v>3</v>
      </c>
      <c r="M55" s="20"/>
      <c r="N55" s="19"/>
      <c r="O55" s="19"/>
      <c r="P55" s="21">
        <f t="shared" si="25"/>
        <v>750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22" t="s">
        <v>54</v>
      </c>
      <c r="B56" s="17">
        <v>120.0</v>
      </c>
      <c r="C56" s="18"/>
      <c r="D56" s="18">
        <f t="shared" si="20"/>
        <v>0</v>
      </c>
      <c r="E56" s="20">
        <v>100.0</v>
      </c>
      <c r="F56" s="18"/>
      <c r="G56" s="18">
        <f t="shared" si="21"/>
        <v>0</v>
      </c>
      <c r="H56" s="20">
        <v>80.0</v>
      </c>
      <c r="I56" s="19"/>
      <c r="J56" s="21">
        <f t="shared" si="22"/>
        <v>0</v>
      </c>
      <c r="K56" s="19">
        <f t="shared" si="23"/>
        <v>0</v>
      </c>
      <c r="L56" s="21">
        <f t="shared" si="24"/>
        <v>0</v>
      </c>
      <c r="M56" s="20"/>
      <c r="N56" s="19"/>
      <c r="O56" s="19"/>
      <c r="P56" s="21">
        <f t="shared" si="25"/>
        <v>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22" t="s">
        <v>55</v>
      </c>
      <c r="B57" s="17">
        <v>160.0</v>
      </c>
      <c r="C57" s="26">
        <v>1.0</v>
      </c>
      <c r="D57" s="66">
        <f t="shared" si="20"/>
        <v>160</v>
      </c>
      <c r="E57" s="20"/>
      <c r="F57" s="18"/>
      <c r="G57" s="18">
        <f t="shared" si="21"/>
        <v>0</v>
      </c>
      <c r="H57" s="20"/>
      <c r="I57" s="19"/>
      <c r="J57" s="21">
        <f t="shared" si="22"/>
        <v>0</v>
      </c>
      <c r="K57" s="19">
        <f t="shared" si="23"/>
        <v>160</v>
      </c>
      <c r="L57" s="21">
        <f t="shared" si="24"/>
        <v>1</v>
      </c>
      <c r="M57" s="20"/>
      <c r="N57" s="19"/>
      <c r="O57" s="19"/>
      <c r="P57" s="21">
        <f t="shared" si="25"/>
        <v>160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44" t="s">
        <v>56</v>
      </c>
      <c r="B58" s="17">
        <v>300.0</v>
      </c>
      <c r="C58" s="26">
        <v>2.0</v>
      </c>
      <c r="D58" s="18">
        <f t="shared" si="20"/>
        <v>600</v>
      </c>
      <c r="E58" s="20">
        <v>275.0</v>
      </c>
      <c r="F58" s="18"/>
      <c r="G58" s="18">
        <f t="shared" si="21"/>
        <v>0</v>
      </c>
      <c r="H58" s="20">
        <v>250.0</v>
      </c>
      <c r="I58" s="82"/>
      <c r="J58" s="52">
        <f t="shared" si="22"/>
        <v>0</v>
      </c>
      <c r="K58" s="19">
        <f t="shared" si="23"/>
        <v>600</v>
      </c>
      <c r="L58" s="21">
        <f t="shared" si="24"/>
        <v>2</v>
      </c>
      <c r="M58" s="20"/>
      <c r="N58" s="19"/>
      <c r="O58" s="19"/>
      <c r="P58" s="52">
        <f t="shared" si="25"/>
        <v>600</v>
      </c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67" t="s">
        <v>57</v>
      </c>
      <c r="B59" s="68">
        <v>150.0</v>
      </c>
      <c r="C59" s="26"/>
      <c r="D59" s="18">
        <f t="shared" si="20"/>
        <v>0</v>
      </c>
      <c r="E59" s="20"/>
      <c r="F59" s="18"/>
      <c r="G59" s="18">
        <f t="shared" si="21"/>
        <v>0</v>
      </c>
      <c r="H59" s="20"/>
      <c r="I59" s="32"/>
      <c r="J59" s="52">
        <f t="shared" si="22"/>
        <v>0</v>
      </c>
      <c r="K59" s="19">
        <f t="shared" si="23"/>
        <v>0</v>
      </c>
      <c r="L59" s="21">
        <f t="shared" si="24"/>
        <v>0</v>
      </c>
      <c r="M59" s="20"/>
      <c r="N59" s="19"/>
      <c r="O59" s="19"/>
      <c r="P59" s="52">
        <f t="shared" si="25"/>
        <v>0</v>
      </c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20.25" customHeight="1">
      <c r="A60" s="44" t="s">
        <v>58</v>
      </c>
      <c r="B60" s="17">
        <v>500.0</v>
      </c>
      <c r="C60" s="18"/>
      <c r="D60" s="18">
        <f t="shared" si="20"/>
        <v>0</v>
      </c>
      <c r="E60" s="20">
        <v>450.0</v>
      </c>
      <c r="F60" s="18"/>
      <c r="G60" s="18">
        <f t="shared" si="21"/>
        <v>0</v>
      </c>
      <c r="H60" s="20">
        <v>400.0</v>
      </c>
      <c r="I60" s="32"/>
      <c r="J60" s="52">
        <f t="shared" si="22"/>
        <v>0</v>
      </c>
      <c r="K60" s="19">
        <f t="shared" si="23"/>
        <v>0</v>
      </c>
      <c r="L60" s="21">
        <f t="shared" si="24"/>
        <v>0</v>
      </c>
      <c r="M60" s="20"/>
      <c r="N60" s="19"/>
      <c r="O60" s="19"/>
      <c r="P60" s="52">
        <f t="shared" si="25"/>
        <v>0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0.25" customHeight="1">
      <c r="A61" s="44" t="s">
        <v>59</v>
      </c>
      <c r="B61" s="42">
        <v>350.0</v>
      </c>
      <c r="C61" s="48">
        <v>2.0</v>
      </c>
      <c r="D61" s="43">
        <f t="shared" si="20"/>
        <v>700</v>
      </c>
      <c r="E61" s="20">
        <v>300.0</v>
      </c>
      <c r="F61" s="43"/>
      <c r="G61" s="43">
        <f t="shared" si="21"/>
        <v>0</v>
      </c>
      <c r="H61" s="20">
        <v>250.0</v>
      </c>
      <c r="I61" s="32"/>
      <c r="J61" s="52">
        <f t="shared" si="22"/>
        <v>0</v>
      </c>
      <c r="K61" s="19">
        <f t="shared" si="23"/>
        <v>700</v>
      </c>
      <c r="L61" s="21">
        <f t="shared" si="24"/>
        <v>2</v>
      </c>
      <c r="M61" s="20"/>
      <c r="N61" s="19"/>
      <c r="O61" s="19"/>
      <c r="P61" s="52">
        <f t="shared" si="25"/>
        <v>700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67" t="s">
        <v>109</v>
      </c>
      <c r="B62" s="42">
        <v>250.0</v>
      </c>
      <c r="C62" s="48"/>
      <c r="D62" s="43">
        <f t="shared" si="20"/>
        <v>0</v>
      </c>
      <c r="E62" s="51">
        <v>200.0</v>
      </c>
      <c r="F62" s="43"/>
      <c r="G62" s="43">
        <f t="shared" si="21"/>
        <v>0</v>
      </c>
      <c r="H62" s="51">
        <v>180.0</v>
      </c>
      <c r="I62" s="32"/>
      <c r="J62" s="52">
        <f t="shared" si="22"/>
        <v>0</v>
      </c>
      <c r="K62" s="19">
        <f t="shared" si="23"/>
        <v>0</v>
      </c>
      <c r="L62" s="21">
        <f t="shared" si="24"/>
        <v>0</v>
      </c>
      <c r="M62" s="51"/>
      <c r="N62" s="19"/>
      <c r="O62" s="19"/>
      <c r="P62" s="32"/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44" t="s">
        <v>60</v>
      </c>
      <c r="B63" s="42">
        <v>250.0</v>
      </c>
      <c r="C63" s="48"/>
      <c r="D63" s="43">
        <f t="shared" si="20"/>
        <v>0</v>
      </c>
      <c r="E63" s="51">
        <v>200.0</v>
      </c>
      <c r="F63" s="43"/>
      <c r="G63" s="43">
        <f t="shared" si="21"/>
        <v>0</v>
      </c>
      <c r="H63" s="51">
        <v>180.0</v>
      </c>
      <c r="I63" s="32"/>
      <c r="J63" s="52">
        <f t="shared" si="22"/>
        <v>0</v>
      </c>
      <c r="K63" s="19">
        <f t="shared" si="23"/>
        <v>0</v>
      </c>
      <c r="L63" s="21">
        <f t="shared" si="24"/>
        <v>0</v>
      </c>
      <c r="M63" s="51"/>
      <c r="N63" s="19"/>
      <c r="O63" s="19"/>
      <c r="P63" s="32"/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15.75" customHeight="1">
      <c r="A64" s="44" t="s">
        <v>61</v>
      </c>
      <c r="B64" s="69"/>
      <c r="C64" s="70" t="s">
        <v>26</v>
      </c>
      <c r="D64" s="70">
        <f>SUM(D43:D63)</f>
        <v>4650</v>
      </c>
      <c r="E64" s="70"/>
      <c r="F64" s="70" t="s">
        <v>26</v>
      </c>
      <c r="G64" s="70">
        <f>SUM(G43:G63)</f>
        <v>0</v>
      </c>
      <c r="H64" s="71"/>
      <c r="I64" s="71" t="s">
        <v>26</v>
      </c>
      <c r="J64" s="70">
        <f>SUM(J43:J63)</f>
        <v>0</v>
      </c>
      <c r="K64" s="123">
        <f t="shared" si="23"/>
        <v>4650</v>
      </c>
      <c r="L64" s="123"/>
      <c r="M64" s="71" t="s">
        <v>26</v>
      </c>
      <c r="N64" s="70"/>
      <c r="O64" s="70"/>
      <c r="P64" s="70">
        <f>SUM(P43:P63)</f>
        <v>4072</v>
      </c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26.25" customHeight="1">
      <c r="A65" s="72" t="s">
        <v>62</v>
      </c>
      <c r="B65" s="8" t="s">
        <v>2</v>
      </c>
      <c r="C65" s="37" t="s">
        <v>3</v>
      </c>
      <c r="D65" s="38" t="s">
        <v>4</v>
      </c>
      <c r="E65" s="39" t="s">
        <v>5</v>
      </c>
      <c r="F65" s="37" t="s">
        <v>3</v>
      </c>
      <c r="G65" s="37" t="s">
        <v>4</v>
      </c>
      <c r="H65" s="40" t="s">
        <v>6</v>
      </c>
      <c r="I65" s="41" t="s">
        <v>3</v>
      </c>
      <c r="J65" s="41" t="s">
        <v>7</v>
      </c>
      <c r="K65" s="116" t="s">
        <v>96</v>
      </c>
      <c r="L65" s="12" t="s">
        <v>8</v>
      </c>
      <c r="M65" s="8" t="s">
        <v>9</v>
      </c>
      <c r="N65" s="10" t="s">
        <v>10</v>
      </c>
      <c r="O65" s="10" t="s">
        <v>11</v>
      </c>
      <c r="P65" s="41" t="s">
        <v>12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0.25" customHeight="1">
      <c r="A66" s="44" t="s">
        <v>63</v>
      </c>
      <c r="B66" s="42">
        <v>320.0</v>
      </c>
      <c r="C66" s="48"/>
      <c r="D66" s="32">
        <f t="shared" ref="D66:D76" si="26">B66*C66</f>
        <v>0</v>
      </c>
      <c r="E66" s="20">
        <v>300.0</v>
      </c>
      <c r="F66" s="43"/>
      <c r="G66" s="32">
        <f t="shared" ref="G66:G76" si="27">E66*F66</f>
        <v>0</v>
      </c>
      <c r="H66" s="20">
        <v>300.0</v>
      </c>
      <c r="I66" s="32"/>
      <c r="J66" s="32">
        <f t="shared" ref="J66:J76" si="28">H66*I66</f>
        <v>0</v>
      </c>
      <c r="K66" s="19">
        <f t="shared" ref="K66:K77" si="29">D66+G66+J66</f>
        <v>0</v>
      </c>
      <c r="L66" s="21">
        <f t="shared" ref="L66:L76" si="30">C66+F66+I66</f>
        <v>0</v>
      </c>
      <c r="M66" s="20">
        <v>240.0</v>
      </c>
      <c r="N66" s="32">
        <v>28.8</v>
      </c>
      <c r="O66" s="32">
        <v>24.0</v>
      </c>
      <c r="P66" s="32">
        <f t="shared" ref="P66:P76" si="31">((B66-M66)*C66)+((E66-M66)*F66)+((H66-M66)*I66)</f>
        <v>0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64</v>
      </c>
      <c r="B67" s="17">
        <v>80.0</v>
      </c>
      <c r="C67" s="26"/>
      <c r="D67" s="19">
        <f t="shared" si="26"/>
        <v>0</v>
      </c>
      <c r="E67" s="20">
        <v>70.0</v>
      </c>
      <c r="F67" s="18"/>
      <c r="G67" s="19">
        <f t="shared" si="27"/>
        <v>0</v>
      </c>
      <c r="H67" s="20">
        <v>60.0</v>
      </c>
      <c r="I67" s="32"/>
      <c r="J67" s="32">
        <f t="shared" si="28"/>
        <v>0</v>
      </c>
      <c r="K67" s="19">
        <f t="shared" si="29"/>
        <v>0</v>
      </c>
      <c r="L67" s="21">
        <f t="shared" si="30"/>
        <v>0</v>
      </c>
      <c r="M67" s="20">
        <v>60.0</v>
      </c>
      <c r="N67" s="32"/>
      <c r="O67" s="32"/>
      <c r="P67" s="32">
        <f t="shared" si="31"/>
        <v>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64</v>
      </c>
      <c r="B68" s="17">
        <v>130.0</v>
      </c>
      <c r="C68" s="26">
        <v>2.0</v>
      </c>
      <c r="D68" s="19">
        <f t="shared" si="26"/>
        <v>260</v>
      </c>
      <c r="E68" s="20">
        <v>120.0</v>
      </c>
      <c r="F68" s="18"/>
      <c r="G68" s="19">
        <f t="shared" si="27"/>
        <v>0</v>
      </c>
      <c r="H68" s="20">
        <v>110.0</v>
      </c>
      <c r="I68" s="32"/>
      <c r="J68" s="32">
        <f t="shared" si="28"/>
        <v>0</v>
      </c>
      <c r="K68" s="19">
        <f t="shared" si="29"/>
        <v>260</v>
      </c>
      <c r="L68" s="21">
        <f t="shared" si="30"/>
        <v>2</v>
      </c>
      <c r="M68" s="20">
        <v>100.0</v>
      </c>
      <c r="N68" s="32"/>
      <c r="O68" s="32"/>
      <c r="P68" s="32">
        <f t="shared" si="31"/>
        <v>60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65</v>
      </c>
      <c r="B69" s="17">
        <v>430.0</v>
      </c>
      <c r="C69" s="26"/>
      <c r="D69" s="21">
        <f t="shared" si="26"/>
        <v>0</v>
      </c>
      <c r="E69" s="20">
        <v>430.0</v>
      </c>
      <c r="F69" s="18"/>
      <c r="G69" s="19">
        <f t="shared" si="27"/>
        <v>0</v>
      </c>
      <c r="H69" s="20">
        <v>430.0</v>
      </c>
      <c r="I69" s="32"/>
      <c r="J69" s="32">
        <f t="shared" si="28"/>
        <v>0</v>
      </c>
      <c r="K69" s="19">
        <f t="shared" si="29"/>
        <v>0</v>
      </c>
      <c r="L69" s="21">
        <f t="shared" si="30"/>
        <v>0</v>
      </c>
      <c r="M69" s="20">
        <v>350.0</v>
      </c>
      <c r="N69" s="32">
        <v>42.0</v>
      </c>
      <c r="O69" s="32">
        <v>35.0</v>
      </c>
      <c r="P69" s="32">
        <f t="shared" si="31"/>
        <v>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66</v>
      </c>
      <c r="B70" s="17">
        <v>170.0</v>
      </c>
      <c r="C70" s="18"/>
      <c r="D70" s="19">
        <f t="shared" si="26"/>
        <v>0</v>
      </c>
      <c r="E70" s="20">
        <v>160.0</v>
      </c>
      <c r="F70" s="18"/>
      <c r="G70" s="19">
        <f t="shared" si="27"/>
        <v>0</v>
      </c>
      <c r="H70" s="20">
        <v>150.0</v>
      </c>
      <c r="I70" s="32"/>
      <c r="J70" s="32">
        <f t="shared" si="28"/>
        <v>0</v>
      </c>
      <c r="K70" s="19">
        <f t="shared" si="29"/>
        <v>0</v>
      </c>
      <c r="L70" s="21">
        <f t="shared" si="30"/>
        <v>0</v>
      </c>
      <c r="M70" s="20">
        <v>125.0</v>
      </c>
      <c r="N70" s="32">
        <v>15.0</v>
      </c>
      <c r="O70" s="32">
        <v>12.5</v>
      </c>
      <c r="P70" s="32">
        <f t="shared" si="31"/>
        <v>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67</v>
      </c>
      <c r="B71" s="17">
        <v>220.0</v>
      </c>
      <c r="C71" s="18"/>
      <c r="D71" s="19">
        <f t="shared" si="26"/>
        <v>0</v>
      </c>
      <c r="E71" s="20"/>
      <c r="F71" s="18"/>
      <c r="G71" s="19">
        <f t="shared" si="27"/>
        <v>0</v>
      </c>
      <c r="H71" s="20"/>
      <c r="I71" s="32"/>
      <c r="J71" s="32">
        <f t="shared" si="28"/>
        <v>0</v>
      </c>
      <c r="K71" s="19">
        <f t="shared" si="29"/>
        <v>0</v>
      </c>
      <c r="L71" s="21">
        <f t="shared" si="30"/>
        <v>0</v>
      </c>
      <c r="M71" s="20"/>
      <c r="N71" s="32"/>
      <c r="O71" s="32"/>
      <c r="P71" s="32">
        <f t="shared" si="31"/>
        <v>0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68</v>
      </c>
      <c r="B72" s="17">
        <v>50.0</v>
      </c>
      <c r="C72" s="18"/>
      <c r="D72" s="19">
        <f t="shared" si="26"/>
        <v>0</v>
      </c>
      <c r="E72" s="20"/>
      <c r="F72" s="18"/>
      <c r="G72" s="19">
        <f t="shared" si="27"/>
        <v>0</v>
      </c>
      <c r="H72" s="20"/>
      <c r="I72" s="32"/>
      <c r="J72" s="32">
        <f t="shared" si="28"/>
        <v>0</v>
      </c>
      <c r="K72" s="19">
        <f t="shared" si="29"/>
        <v>0</v>
      </c>
      <c r="L72" s="21">
        <f t="shared" si="30"/>
        <v>0</v>
      </c>
      <c r="M72" s="20">
        <v>42.0</v>
      </c>
      <c r="N72" s="32"/>
      <c r="O72" s="32"/>
      <c r="P72" s="32">
        <f t="shared" si="31"/>
        <v>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0.25" customHeight="1">
      <c r="A73" s="44" t="s">
        <v>68</v>
      </c>
      <c r="B73" s="17">
        <v>25.0</v>
      </c>
      <c r="C73" s="18"/>
      <c r="D73" s="19">
        <f t="shared" si="26"/>
        <v>0</v>
      </c>
      <c r="E73" s="20"/>
      <c r="F73" s="18"/>
      <c r="G73" s="19">
        <f t="shared" si="27"/>
        <v>0</v>
      </c>
      <c r="H73" s="20"/>
      <c r="I73" s="32"/>
      <c r="J73" s="32">
        <f t="shared" si="28"/>
        <v>0</v>
      </c>
      <c r="K73" s="19">
        <f t="shared" si="29"/>
        <v>0</v>
      </c>
      <c r="L73" s="21">
        <f t="shared" si="30"/>
        <v>0</v>
      </c>
      <c r="M73" s="20">
        <v>20.0</v>
      </c>
      <c r="N73" s="32"/>
      <c r="O73" s="32"/>
      <c r="P73" s="32">
        <f t="shared" si="31"/>
        <v>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0.25" customHeight="1">
      <c r="A74" s="44" t="s">
        <v>69</v>
      </c>
      <c r="B74" s="17">
        <v>115.0</v>
      </c>
      <c r="C74" s="26"/>
      <c r="D74" s="19">
        <f t="shared" si="26"/>
        <v>0</v>
      </c>
      <c r="E74" s="20">
        <v>110.0</v>
      </c>
      <c r="F74" s="18"/>
      <c r="G74" s="19">
        <f t="shared" si="27"/>
        <v>0</v>
      </c>
      <c r="H74" s="20">
        <v>105.0</v>
      </c>
      <c r="I74" s="32"/>
      <c r="J74" s="32">
        <f t="shared" si="28"/>
        <v>0</v>
      </c>
      <c r="K74" s="19">
        <f t="shared" si="29"/>
        <v>0</v>
      </c>
      <c r="L74" s="21">
        <f t="shared" si="30"/>
        <v>0</v>
      </c>
      <c r="M74" s="20">
        <v>85.0</v>
      </c>
      <c r="N74" s="32"/>
      <c r="O74" s="32"/>
      <c r="P74" s="32">
        <f t="shared" si="31"/>
        <v>0</v>
      </c>
      <c r="Q74" s="3"/>
      <c r="R74" s="3"/>
      <c r="S74" s="3"/>
      <c r="T74" s="3"/>
      <c r="U74" s="2"/>
      <c r="V74" s="2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44" t="s">
        <v>69</v>
      </c>
      <c r="B75" s="17">
        <v>20.0</v>
      </c>
      <c r="C75" s="26"/>
      <c r="D75" s="19">
        <f t="shared" si="26"/>
        <v>0</v>
      </c>
      <c r="E75" s="20">
        <v>20.0</v>
      </c>
      <c r="F75" s="18"/>
      <c r="G75" s="19">
        <f t="shared" si="27"/>
        <v>0</v>
      </c>
      <c r="H75" s="20">
        <v>20.0</v>
      </c>
      <c r="I75" s="32"/>
      <c r="J75" s="32">
        <f t="shared" si="28"/>
        <v>0</v>
      </c>
      <c r="K75" s="19">
        <f t="shared" si="29"/>
        <v>0</v>
      </c>
      <c r="L75" s="21">
        <f t="shared" si="30"/>
        <v>0</v>
      </c>
      <c r="M75" s="20">
        <v>15.0</v>
      </c>
      <c r="N75" s="32"/>
      <c r="O75" s="32"/>
      <c r="P75" s="32">
        <f t="shared" si="31"/>
        <v>0</v>
      </c>
      <c r="Q75" s="3"/>
      <c r="R75" s="3"/>
      <c r="S75" s="3"/>
      <c r="T75" s="3"/>
      <c r="U75" s="2"/>
      <c r="V75" s="2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44" t="s">
        <v>70</v>
      </c>
      <c r="B76" s="42">
        <v>230.0</v>
      </c>
      <c r="C76" s="43"/>
      <c r="D76" s="32">
        <f t="shared" si="26"/>
        <v>0</v>
      </c>
      <c r="E76" s="51"/>
      <c r="F76" s="43"/>
      <c r="G76" s="32">
        <f t="shared" si="27"/>
        <v>0</v>
      </c>
      <c r="H76" s="51"/>
      <c r="I76" s="32"/>
      <c r="J76" s="32">
        <f t="shared" si="28"/>
        <v>0</v>
      </c>
      <c r="K76" s="19">
        <f t="shared" si="29"/>
        <v>0</v>
      </c>
      <c r="L76" s="21">
        <f t="shared" si="30"/>
        <v>0</v>
      </c>
      <c r="M76" s="73"/>
      <c r="N76" s="32"/>
      <c r="O76" s="32"/>
      <c r="P76" s="32">
        <f t="shared" si="31"/>
        <v>0</v>
      </c>
      <c r="Q76" s="3"/>
      <c r="R76" s="3"/>
      <c r="S76" s="3"/>
      <c r="T76" s="3"/>
      <c r="U76" s="2"/>
      <c r="V76" s="2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1.75" customHeight="1">
      <c r="A77" s="74"/>
      <c r="B77" s="75"/>
      <c r="C77" s="70" t="s">
        <v>26</v>
      </c>
      <c r="D77" s="70">
        <f>SUM(D66:D76)</f>
        <v>260</v>
      </c>
      <c r="E77" s="70"/>
      <c r="F77" s="70" t="s">
        <v>26</v>
      </c>
      <c r="G77" s="70">
        <f>SUM(G66:G76)</f>
        <v>0</v>
      </c>
      <c r="H77" s="71"/>
      <c r="I77" s="71" t="s">
        <v>26</v>
      </c>
      <c r="J77" s="70">
        <f>SUM(J66:J76)</f>
        <v>0</v>
      </c>
      <c r="K77" s="123">
        <f t="shared" si="29"/>
        <v>260</v>
      </c>
      <c r="L77" s="123"/>
      <c r="M77" s="71" t="s">
        <v>26</v>
      </c>
      <c r="N77" s="70"/>
      <c r="O77" s="70"/>
      <c r="P77" s="70">
        <f>SUM(P66:P76)</f>
        <v>60</v>
      </c>
      <c r="Q77" s="3"/>
      <c r="R77" s="3"/>
      <c r="S77" s="3"/>
      <c r="T77" s="3"/>
      <c r="U77" s="2"/>
      <c r="V77" s="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4.0" customHeight="1">
      <c r="A78" s="76" t="s">
        <v>71</v>
      </c>
      <c r="B78" s="8" t="s">
        <v>2</v>
      </c>
      <c r="C78" s="9" t="s">
        <v>3</v>
      </c>
      <c r="D78" s="10" t="s">
        <v>4</v>
      </c>
      <c r="E78" s="8" t="s">
        <v>5</v>
      </c>
      <c r="F78" s="9" t="s">
        <v>3</v>
      </c>
      <c r="G78" s="9" t="s">
        <v>4</v>
      </c>
      <c r="H78" s="46" t="s">
        <v>6</v>
      </c>
      <c r="I78" s="11" t="s">
        <v>3</v>
      </c>
      <c r="J78" s="11" t="s">
        <v>7</v>
      </c>
      <c r="K78" s="116" t="s">
        <v>96</v>
      </c>
      <c r="L78" s="12" t="s">
        <v>8</v>
      </c>
      <c r="M78" s="8" t="s">
        <v>9</v>
      </c>
      <c r="N78" s="10" t="s">
        <v>10</v>
      </c>
      <c r="O78" s="10" t="s">
        <v>11</v>
      </c>
      <c r="P78" s="9" t="s">
        <v>12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0.25" customHeight="1">
      <c r="A79" s="77" t="s">
        <v>72</v>
      </c>
      <c r="B79" s="42">
        <v>475.0</v>
      </c>
      <c r="C79" s="43"/>
      <c r="D79" s="32">
        <f t="shared" ref="D79:D82" si="32">B79*C79</f>
        <v>0</v>
      </c>
      <c r="E79" s="20">
        <v>450.0</v>
      </c>
      <c r="F79" s="43"/>
      <c r="G79" s="32">
        <f t="shared" ref="G79:G82" si="33">E79*F79</f>
        <v>0</v>
      </c>
      <c r="H79" s="20">
        <v>430.0</v>
      </c>
      <c r="I79" s="32"/>
      <c r="J79" s="32">
        <f t="shared" ref="J79:J82" si="34">H79*I79</f>
        <v>0</v>
      </c>
      <c r="K79" s="19">
        <f t="shared" ref="K79:K83" si="35">D79+G79+J79</f>
        <v>0</v>
      </c>
      <c r="L79" s="21">
        <f t="shared" ref="L79:L82" si="36">C79+F79+I79</f>
        <v>0</v>
      </c>
      <c r="M79" s="20">
        <v>350.0</v>
      </c>
      <c r="N79" s="19">
        <v>42.0</v>
      </c>
      <c r="O79" s="19">
        <v>35.0</v>
      </c>
      <c r="P79" s="19">
        <f t="shared" ref="P79:P82" si="37">((B79-M79)*C79)+((E79-M79)*F79)+((H79-M79)*I79)</f>
        <v>0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0.25" customHeight="1">
      <c r="A80" s="49" t="s">
        <v>73</v>
      </c>
      <c r="B80" s="17">
        <v>800.0</v>
      </c>
      <c r="C80" s="26"/>
      <c r="D80" s="19">
        <f t="shared" si="32"/>
        <v>0</v>
      </c>
      <c r="E80" s="20">
        <v>750.0</v>
      </c>
      <c r="F80" s="26"/>
      <c r="G80" s="19">
        <f t="shared" si="33"/>
        <v>0</v>
      </c>
      <c r="H80" s="20">
        <v>700.0</v>
      </c>
      <c r="I80" s="19"/>
      <c r="J80" s="19">
        <f t="shared" si="34"/>
        <v>0</v>
      </c>
      <c r="K80" s="19">
        <f t="shared" si="35"/>
        <v>0</v>
      </c>
      <c r="L80" s="21">
        <f t="shared" si="36"/>
        <v>0</v>
      </c>
      <c r="M80" s="20">
        <v>550.0</v>
      </c>
      <c r="N80" s="19">
        <v>66.0</v>
      </c>
      <c r="O80" s="19">
        <v>55.0</v>
      </c>
      <c r="P80" s="19">
        <f t="shared" si="37"/>
        <v>0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22" t="s">
        <v>74</v>
      </c>
      <c r="B81" s="17">
        <v>375.0</v>
      </c>
      <c r="C81" s="18"/>
      <c r="D81" s="19">
        <f t="shared" si="32"/>
        <v>0</v>
      </c>
      <c r="E81" s="20">
        <v>350.0</v>
      </c>
      <c r="F81" s="18"/>
      <c r="G81" s="19">
        <f t="shared" si="33"/>
        <v>0</v>
      </c>
      <c r="H81" s="20">
        <v>325.0</v>
      </c>
      <c r="I81" s="19"/>
      <c r="J81" s="19">
        <f t="shared" si="34"/>
        <v>0</v>
      </c>
      <c r="K81" s="19">
        <f t="shared" si="35"/>
        <v>0</v>
      </c>
      <c r="L81" s="21">
        <f t="shared" si="36"/>
        <v>0</v>
      </c>
      <c r="M81" s="20">
        <v>250.0</v>
      </c>
      <c r="N81" s="19">
        <v>30.0</v>
      </c>
      <c r="O81" s="19">
        <v>25.0</v>
      </c>
      <c r="P81" s="19">
        <f t="shared" si="37"/>
        <v>0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22" t="s">
        <v>75</v>
      </c>
      <c r="B82" s="17">
        <v>950.0</v>
      </c>
      <c r="C82" s="18"/>
      <c r="D82" s="19">
        <f t="shared" si="32"/>
        <v>0</v>
      </c>
      <c r="E82" s="20">
        <v>900.0</v>
      </c>
      <c r="F82" s="18"/>
      <c r="G82" s="19">
        <f t="shared" si="33"/>
        <v>0</v>
      </c>
      <c r="H82" s="20">
        <v>800.0</v>
      </c>
      <c r="I82" s="19"/>
      <c r="J82" s="19">
        <f t="shared" si="34"/>
        <v>0</v>
      </c>
      <c r="K82" s="19">
        <f t="shared" si="35"/>
        <v>0</v>
      </c>
      <c r="L82" s="21">
        <f t="shared" si="36"/>
        <v>0</v>
      </c>
      <c r="M82" s="20">
        <v>750.0</v>
      </c>
      <c r="N82" s="19">
        <v>90.0</v>
      </c>
      <c r="O82" s="19">
        <v>75.0</v>
      </c>
      <c r="P82" s="19">
        <f t="shared" si="37"/>
        <v>0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44"/>
      <c r="B83" s="78"/>
      <c r="C83" s="70" t="s">
        <v>26</v>
      </c>
      <c r="D83" s="70">
        <f>SUM(D79:D82)</f>
        <v>0</v>
      </c>
      <c r="E83" s="70"/>
      <c r="F83" s="70" t="s">
        <v>26</v>
      </c>
      <c r="G83" s="70">
        <f>SUM(G79:G82)</f>
        <v>0</v>
      </c>
      <c r="H83" s="71"/>
      <c r="I83" s="71" t="s">
        <v>26</v>
      </c>
      <c r="J83" s="70">
        <f>SUM(J79:J82)</f>
        <v>0</v>
      </c>
      <c r="K83" s="123">
        <f t="shared" si="35"/>
        <v>0</v>
      </c>
      <c r="L83" s="123"/>
      <c r="M83" s="71" t="s">
        <v>26</v>
      </c>
      <c r="N83" s="70"/>
      <c r="O83" s="70"/>
      <c r="P83" s="70">
        <f>SUM(P79:P82)</f>
        <v>0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7.0" customHeight="1">
      <c r="A84" s="124" t="s">
        <v>98</v>
      </c>
      <c r="B84" s="8" t="s">
        <v>2</v>
      </c>
      <c r="C84" s="9" t="s">
        <v>3</v>
      </c>
      <c r="D84" s="10" t="s">
        <v>4</v>
      </c>
      <c r="E84" s="8" t="s">
        <v>5</v>
      </c>
      <c r="F84" s="9" t="s">
        <v>3</v>
      </c>
      <c r="G84" s="9" t="s">
        <v>4</v>
      </c>
      <c r="H84" s="46" t="s">
        <v>6</v>
      </c>
      <c r="I84" s="11" t="s">
        <v>3</v>
      </c>
      <c r="J84" s="11" t="s">
        <v>7</v>
      </c>
      <c r="K84" s="116" t="s">
        <v>96</v>
      </c>
      <c r="L84" s="12" t="s">
        <v>8</v>
      </c>
      <c r="M84" s="8" t="s">
        <v>9</v>
      </c>
      <c r="N84" s="10" t="s">
        <v>10</v>
      </c>
      <c r="O84" s="10" t="s">
        <v>11</v>
      </c>
      <c r="P84" s="9" t="s">
        <v>12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125" t="s">
        <v>99</v>
      </c>
      <c r="B85" s="126">
        <v>100.0</v>
      </c>
      <c r="C85" s="26"/>
      <c r="D85" s="19">
        <f t="shared" ref="D85:D95" si="38">B85*C85</f>
        <v>0</v>
      </c>
      <c r="E85" s="127"/>
      <c r="F85" s="18"/>
      <c r="G85" s="19"/>
      <c r="H85" s="127"/>
      <c r="I85" s="19"/>
      <c r="J85" s="19"/>
      <c r="K85" s="19">
        <f t="shared" ref="K85:K96" si="39">D85+G85+J85</f>
        <v>0</v>
      </c>
      <c r="L85" s="21">
        <f t="shared" ref="L85:L95" si="40">C85+F85+I85</f>
        <v>0</v>
      </c>
      <c r="M85" s="128">
        <v>90.0</v>
      </c>
      <c r="N85" s="19"/>
      <c r="O85" s="19"/>
      <c r="P85" s="19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129" t="s">
        <v>100</v>
      </c>
      <c r="B86" s="130">
        <v>800.0</v>
      </c>
      <c r="C86" s="26"/>
      <c r="D86" s="19">
        <f t="shared" si="38"/>
        <v>0</v>
      </c>
      <c r="E86" s="127"/>
      <c r="F86" s="18"/>
      <c r="G86" s="19"/>
      <c r="H86" s="127"/>
      <c r="I86" s="19"/>
      <c r="J86" s="19"/>
      <c r="K86" s="19">
        <f t="shared" si="39"/>
        <v>0</v>
      </c>
      <c r="L86" s="21">
        <f t="shared" si="40"/>
        <v>0</v>
      </c>
      <c r="M86" s="128">
        <v>700.0</v>
      </c>
      <c r="N86" s="19"/>
      <c r="O86" s="19"/>
      <c r="P86" s="1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31" t="s">
        <v>101</v>
      </c>
      <c r="B87" s="130">
        <v>1750.0</v>
      </c>
      <c r="C87" s="26"/>
      <c r="D87" s="19">
        <f t="shared" si="38"/>
        <v>0</v>
      </c>
      <c r="E87" s="127"/>
      <c r="F87" s="18"/>
      <c r="G87" s="19"/>
      <c r="H87" s="127"/>
      <c r="I87" s="19"/>
      <c r="J87" s="19"/>
      <c r="K87" s="19">
        <f t="shared" si="39"/>
        <v>0</v>
      </c>
      <c r="L87" s="21">
        <f t="shared" si="40"/>
        <v>0</v>
      </c>
      <c r="M87" s="128">
        <v>1500.0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31" t="s">
        <v>46</v>
      </c>
      <c r="B88" s="130">
        <v>100.0</v>
      </c>
      <c r="C88" s="26">
        <v>2.0</v>
      </c>
      <c r="D88" s="19">
        <f t="shared" si="38"/>
        <v>200</v>
      </c>
      <c r="E88" s="127"/>
      <c r="F88" s="18"/>
      <c r="G88" s="19"/>
      <c r="H88" s="127"/>
      <c r="I88" s="19"/>
      <c r="J88" s="19"/>
      <c r="K88" s="19">
        <f t="shared" si="39"/>
        <v>200</v>
      </c>
      <c r="L88" s="21">
        <f t="shared" si="40"/>
        <v>2</v>
      </c>
      <c r="M88" s="128">
        <v>90.0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48</v>
      </c>
      <c r="B89" s="130">
        <v>250.0</v>
      </c>
      <c r="C89" s="26"/>
      <c r="D89" s="19">
        <f t="shared" si="38"/>
        <v>0</v>
      </c>
      <c r="E89" s="127"/>
      <c r="F89" s="18"/>
      <c r="G89" s="19"/>
      <c r="H89" s="127"/>
      <c r="I89" s="19"/>
      <c r="J89" s="19"/>
      <c r="K89" s="19">
        <f t="shared" si="39"/>
        <v>0</v>
      </c>
      <c r="L89" s="21">
        <f t="shared" si="40"/>
        <v>0</v>
      </c>
      <c r="M89" s="128">
        <v>200.0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102</v>
      </c>
      <c r="B90" s="130">
        <v>100.0</v>
      </c>
      <c r="C90" s="26"/>
      <c r="D90" s="19">
        <f t="shared" si="38"/>
        <v>0</v>
      </c>
      <c r="E90" s="127"/>
      <c r="F90" s="18"/>
      <c r="G90" s="19"/>
      <c r="H90" s="127"/>
      <c r="I90" s="19"/>
      <c r="J90" s="19"/>
      <c r="K90" s="19">
        <f t="shared" si="39"/>
        <v>0</v>
      </c>
      <c r="L90" s="21">
        <f t="shared" si="40"/>
        <v>0</v>
      </c>
      <c r="M90" s="128">
        <v>90.0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103</v>
      </c>
      <c r="B91" s="130">
        <v>1500.0</v>
      </c>
      <c r="C91" s="26"/>
      <c r="D91" s="19">
        <f t="shared" si="38"/>
        <v>0</v>
      </c>
      <c r="E91" s="127"/>
      <c r="F91" s="18"/>
      <c r="G91" s="19"/>
      <c r="H91" s="127"/>
      <c r="I91" s="19"/>
      <c r="J91" s="19"/>
      <c r="K91" s="19">
        <f t="shared" si="39"/>
        <v>0</v>
      </c>
      <c r="L91" s="21">
        <f t="shared" si="40"/>
        <v>0</v>
      </c>
      <c r="M91" s="128">
        <v>1300.0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131" t="s">
        <v>104</v>
      </c>
      <c r="B92" s="130">
        <v>400.0</v>
      </c>
      <c r="C92" s="26"/>
      <c r="D92" s="19">
        <f t="shared" si="38"/>
        <v>0</v>
      </c>
      <c r="E92" s="127"/>
      <c r="F92" s="18"/>
      <c r="G92" s="19"/>
      <c r="H92" s="127"/>
      <c r="I92" s="19"/>
      <c r="J92" s="19"/>
      <c r="K92" s="19">
        <f t="shared" si="39"/>
        <v>0</v>
      </c>
      <c r="L92" s="21">
        <f t="shared" si="40"/>
        <v>0</v>
      </c>
      <c r="M92" s="128">
        <v>350.0</v>
      </c>
      <c r="N92" s="19"/>
      <c r="O92" s="19"/>
      <c r="P92" s="19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0.25" customHeight="1">
      <c r="A93" s="131" t="s">
        <v>105</v>
      </c>
      <c r="B93" s="130">
        <v>700.0</v>
      </c>
      <c r="C93" s="26">
        <v>4.0</v>
      </c>
      <c r="D93" s="19">
        <f t="shared" si="38"/>
        <v>2800</v>
      </c>
      <c r="E93" s="127"/>
      <c r="F93" s="18"/>
      <c r="G93" s="19"/>
      <c r="H93" s="127"/>
      <c r="I93" s="19"/>
      <c r="J93" s="19"/>
      <c r="K93" s="19">
        <f t="shared" si="39"/>
        <v>2800</v>
      </c>
      <c r="L93" s="21">
        <f t="shared" si="40"/>
        <v>4</v>
      </c>
      <c r="M93" s="128">
        <v>600.0</v>
      </c>
      <c r="N93" s="19"/>
      <c r="O93" s="19"/>
      <c r="P93" s="19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131" t="s">
        <v>106</v>
      </c>
      <c r="B94" s="130">
        <v>150.0</v>
      </c>
      <c r="C94" s="26"/>
      <c r="D94" s="19">
        <f t="shared" si="38"/>
        <v>0</v>
      </c>
      <c r="E94" s="127"/>
      <c r="F94" s="18"/>
      <c r="G94" s="19"/>
      <c r="H94" s="127"/>
      <c r="I94" s="19"/>
      <c r="J94" s="19"/>
      <c r="K94" s="19">
        <f t="shared" si="39"/>
        <v>0</v>
      </c>
      <c r="L94" s="21">
        <f t="shared" si="40"/>
        <v>0</v>
      </c>
      <c r="M94" s="128">
        <v>130.0</v>
      </c>
      <c r="N94" s="19"/>
      <c r="O94" s="19"/>
      <c r="P94" s="19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131" t="s">
        <v>107</v>
      </c>
      <c r="B95" s="130">
        <v>2100.0</v>
      </c>
      <c r="C95" s="26"/>
      <c r="D95" s="19">
        <f t="shared" si="38"/>
        <v>0</v>
      </c>
      <c r="E95" s="20"/>
      <c r="F95" s="18"/>
      <c r="G95" s="19"/>
      <c r="H95" s="20"/>
      <c r="I95" s="19"/>
      <c r="J95" s="19"/>
      <c r="K95" s="19">
        <f t="shared" si="39"/>
        <v>0</v>
      </c>
      <c r="L95" s="21">
        <f t="shared" si="40"/>
        <v>0</v>
      </c>
      <c r="M95" s="128">
        <v>1900.0</v>
      </c>
      <c r="N95" s="19"/>
      <c r="O95" s="19"/>
      <c r="P95" s="19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44"/>
      <c r="B96" s="78"/>
      <c r="C96" s="70" t="s">
        <v>26</v>
      </c>
      <c r="D96" s="70">
        <f>SUM(D85:D95)</f>
        <v>3000</v>
      </c>
      <c r="E96" s="70"/>
      <c r="F96" s="70" t="s">
        <v>26</v>
      </c>
      <c r="G96" s="70">
        <f>SUM(G85:G95)</f>
        <v>0</v>
      </c>
      <c r="H96" s="71"/>
      <c r="I96" s="71" t="s">
        <v>26</v>
      </c>
      <c r="J96" s="70">
        <f>SUM(J85:J95)</f>
        <v>0</v>
      </c>
      <c r="K96" s="123">
        <f t="shared" si="39"/>
        <v>3000</v>
      </c>
      <c r="L96" s="123"/>
      <c r="M96" s="71" t="s">
        <v>26</v>
      </c>
      <c r="N96" s="70"/>
      <c r="O96" s="70"/>
      <c r="P96" s="70">
        <f>SUM(P85:P95)</f>
        <v>0</v>
      </c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7.0" customHeight="1">
      <c r="A97" s="79" t="s">
        <v>76</v>
      </c>
      <c r="B97" s="8" t="s">
        <v>2</v>
      </c>
      <c r="C97" s="9" t="s">
        <v>3</v>
      </c>
      <c r="D97" s="10" t="s">
        <v>4</v>
      </c>
      <c r="E97" s="8" t="s">
        <v>5</v>
      </c>
      <c r="F97" s="9" t="s">
        <v>3</v>
      </c>
      <c r="G97" s="9" t="s">
        <v>4</v>
      </c>
      <c r="H97" s="46" t="s">
        <v>6</v>
      </c>
      <c r="I97" s="11" t="s">
        <v>3</v>
      </c>
      <c r="J97" s="11" t="s">
        <v>7</v>
      </c>
      <c r="K97" s="116" t="s">
        <v>96</v>
      </c>
      <c r="L97" s="12" t="s">
        <v>8</v>
      </c>
      <c r="M97" s="8" t="s">
        <v>9</v>
      </c>
      <c r="N97" s="10" t="s">
        <v>10</v>
      </c>
      <c r="O97" s="10" t="s">
        <v>11</v>
      </c>
      <c r="P97" s="9" t="s">
        <v>12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0.25" customHeight="1">
      <c r="A98" s="44" t="s">
        <v>77</v>
      </c>
      <c r="B98" s="42">
        <v>45.0</v>
      </c>
      <c r="C98" s="80"/>
      <c r="D98" s="32">
        <f t="shared" ref="D98:D99" si="41">B98*C98</f>
        <v>0</v>
      </c>
      <c r="E98" s="20">
        <v>40.0</v>
      </c>
      <c r="F98" s="80"/>
      <c r="G98" s="32">
        <f t="shared" ref="G98:G99" si="42">E98*F98</f>
        <v>0</v>
      </c>
      <c r="H98" s="20">
        <v>25.0</v>
      </c>
      <c r="I98" s="81"/>
      <c r="J98" s="32">
        <f t="shared" ref="J98:J99" si="43">H98*I98</f>
        <v>0</v>
      </c>
      <c r="K98" s="19">
        <f t="shared" ref="K98:K100" si="44">D98+G98+J98</f>
        <v>0</v>
      </c>
      <c r="L98" s="21">
        <f t="shared" ref="L98:L99" si="45">C98+F98+I98</f>
        <v>0</v>
      </c>
      <c r="M98" s="20">
        <v>17.36</v>
      </c>
      <c r="N98" s="32">
        <v>2.08</v>
      </c>
      <c r="O98" s="32">
        <v>1.74</v>
      </c>
      <c r="P98" s="32">
        <f t="shared" ref="P98:P99" si="46">((B98-M98)*C98)+((E98-M98)*F98)+((H98-M98)*I98)</f>
        <v>0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0.25" customHeight="1">
      <c r="A99" s="44" t="s">
        <v>78</v>
      </c>
      <c r="B99" s="42">
        <v>25.0</v>
      </c>
      <c r="C99" s="80"/>
      <c r="D99" s="32">
        <f t="shared" si="41"/>
        <v>0</v>
      </c>
      <c r="E99" s="20">
        <v>15.0</v>
      </c>
      <c r="F99" s="80"/>
      <c r="G99" s="32">
        <f t="shared" si="42"/>
        <v>0</v>
      </c>
      <c r="H99" s="20">
        <v>20.0</v>
      </c>
      <c r="I99" s="81"/>
      <c r="J99" s="32">
        <f t="shared" si="43"/>
        <v>0</v>
      </c>
      <c r="K99" s="19">
        <f t="shared" si="44"/>
        <v>0</v>
      </c>
      <c r="L99" s="21">
        <f t="shared" si="45"/>
        <v>0</v>
      </c>
      <c r="M99" s="20">
        <v>10.08</v>
      </c>
      <c r="N99" s="32">
        <v>1.21</v>
      </c>
      <c r="O99" s="32">
        <v>1.01</v>
      </c>
      <c r="P99" s="32">
        <f t="shared" si="46"/>
        <v>0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20.25" customHeight="1">
      <c r="A100" s="44"/>
      <c r="B100" s="78"/>
      <c r="C100" s="70" t="s">
        <v>26</v>
      </c>
      <c r="D100" s="70">
        <f>SUM(D98+D99)</f>
        <v>0</v>
      </c>
      <c r="E100" s="70"/>
      <c r="F100" s="70" t="s">
        <v>26</v>
      </c>
      <c r="G100" s="70">
        <f>SUM(G98+G99)</f>
        <v>0</v>
      </c>
      <c r="H100" s="71"/>
      <c r="I100" s="71" t="s">
        <v>26</v>
      </c>
      <c r="J100" s="70">
        <f>SUM(J98+J99)</f>
        <v>0</v>
      </c>
      <c r="K100" s="123">
        <f t="shared" si="44"/>
        <v>0</v>
      </c>
      <c r="L100" s="123"/>
      <c r="M100" s="71" t="s">
        <v>26</v>
      </c>
      <c r="N100" s="70"/>
      <c r="O100" s="70"/>
      <c r="P100" s="70">
        <f>SUM(P98)</f>
        <v>0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27.0" customHeight="1">
      <c r="A101" s="79" t="s">
        <v>79</v>
      </c>
      <c r="B101" s="8" t="s">
        <v>2</v>
      </c>
      <c r="C101" s="9" t="s">
        <v>3</v>
      </c>
      <c r="D101" s="10" t="s">
        <v>4</v>
      </c>
      <c r="E101" s="8" t="s">
        <v>5</v>
      </c>
      <c r="F101" s="9" t="s">
        <v>3</v>
      </c>
      <c r="G101" s="9" t="s">
        <v>4</v>
      </c>
      <c r="H101" s="46" t="s">
        <v>6</v>
      </c>
      <c r="I101" s="11" t="s">
        <v>3</v>
      </c>
      <c r="J101" s="11" t="s">
        <v>7</v>
      </c>
      <c r="K101" s="116" t="s">
        <v>96</v>
      </c>
      <c r="L101" s="12" t="s">
        <v>8</v>
      </c>
      <c r="M101" s="8" t="s">
        <v>9</v>
      </c>
      <c r="N101" s="10" t="s">
        <v>10</v>
      </c>
      <c r="O101" s="10" t="s">
        <v>11</v>
      </c>
      <c r="P101" s="9" t="s">
        <v>12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20.25" customHeight="1">
      <c r="A102" s="44" t="s">
        <v>80</v>
      </c>
      <c r="B102" s="42">
        <v>550.0</v>
      </c>
      <c r="C102" s="82">
        <v>2.0</v>
      </c>
      <c r="D102" s="32">
        <f>B102*C102</f>
        <v>1100</v>
      </c>
      <c r="E102" s="20"/>
      <c r="F102" s="80"/>
      <c r="G102" s="32">
        <f>E102*F102</f>
        <v>0</v>
      </c>
      <c r="H102" s="20"/>
      <c r="I102" s="81"/>
      <c r="J102" s="32">
        <f>H102*I102</f>
        <v>0</v>
      </c>
      <c r="K102" s="19">
        <f t="shared" ref="K102:K103" si="47">D102+G102+J102</f>
        <v>1100</v>
      </c>
      <c r="L102" s="21">
        <f>C102+F102+I102</f>
        <v>2</v>
      </c>
      <c r="M102" s="20">
        <v>500.0</v>
      </c>
      <c r="N102" s="32"/>
      <c r="O102" s="32"/>
      <c r="P102" s="32">
        <f>((B102-M102)*C102)+((E102-M102)*F102)+((H102-M102)*I102)</f>
        <v>100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20.25" customHeight="1">
      <c r="A103" s="83"/>
      <c r="B103" s="84"/>
      <c r="C103" s="85" t="s">
        <v>81</v>
      </c>
      <c r="D103" s="86">
        <f>D17+D28+D38+D41+D64+D77+D83+D96+D100+D102</f>
        <v>18390</v>
      </c>
      <c r="E103" s="87"/>
      <c r="F103" s="85" t="s">
        <v>81</v>
      </c>
      <c r="G103" s="86">
        <f>G17+G28+G38+G41+G64+G77+G83+G100+G102+G96</f>
        <v>5420</v>
      </c>
      <c r="H103" s="87"/>
      <c r="I103" s="85" t="s">
        <v>81</v>
      </c>
      <c r="J103" s="86">
        <f>J17+J28+J38+J41+J64+J77+J83+J100+J102</f>
        <v>0</v>
      </c>
      <c r="K103" s="118">
        <f t="shared" si="47"/>
        <v>23810</v>
      </c>
      <c r="L103" s="119"/>
      <c r="M103" s="85" t="s">
        <v>81</v>
      </c>
      <c r="N103" s="86"/>
      <c r="O103" s="86"/>
      <c r="P103" s="86">
        <f>P17+P28+P41+P64+P77+P83+P100+P102</f>
        <v>8427</v>
      </c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</row>
    <row r="104" ht="20.25" customHeight="1">
      <c r="A104" s="3"/>
      <c r="B104" s="89"/>
      <c r="C104" s="90" t="s">
        <v>82</v>
      </c>
      <c r="E104" s="91">
        <f>K103</f>
        <v>23810</v>
      </c>
      <c r="G104" s="92"/>
      <c r="H104" s="93"/>
      <c r="I104" s="92"/>
      <c r="J104" s="132"/>
      <c r="K104" s="132"/>
      <c r="L104" s="132"/>
      <c r="M104" s="132"/>
      <c r="N104" s="133" t="s">
        <v>83</v>
      </c>
      <c r="P104" s="93">
        <f>P103</f>
        <v>8427</v>
      </c>
      <c r="Q104" s="9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15.75" customHeight="1">
      <c r="B105" s="95" t="s">
        <v>84</v>
      </c>
      <c r="I105" s="95"/>
      <c r="J105" s="95"/>
      <c r="K105" s="92"/>
      <c r="L105" s="92"/>
      <c r="M105" s="95"/>
      <c r="R105" s="3"/>
      <c r="S105" s="3"/>
      <c r="T105" s="3"/>
      <c r="U105" s="2"/>
      <c r="V105" s="2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A106" s="96"/>
      <c r="B106" s="97" t="s">
        <v>85</v>
      </c>
      <c r="C106" s="98"/>
      <c r="D106" s="99" t="s">
        <v>86</v>
      </c>
      <c r="E106" s="100"/>
      <c r="F106" s="100"/>
      <c r="G106" s="99" t="s">
        <v>87</v>
      </c>
      <c r="H106" s="98"/>
      <c r="I106" s="101"/>
      <c r="J106" s="101"/>
      <c r="K106" s="92"/>
      <c r="L106" s="92"/>
      <c r="M106" s="99" t="s">
        <v>88</v>
      </c>
      <c r="N106" s="98"/>
      <c r="O106" s="99" t="s">
        <v>87</v>
      </c>
      <c r="P106" s="98"/>
      <c r="Q106" s="101"/>
      <c r="R106" s="3"/>
      <c r="S106" s="3"/>
      <c r="T106" s="3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102"/>
      <c r="B107" s="103">
        <v>1000.0</v>
      </c>
      <c r="C107" s="98"/>
      <c r="D107" s="104">
        <v>20.0</v>
      </c>
      <c r="E107" s="100"/>
      <c r="F107" s="100"/>
      <c r="G107" s="105">
        <f>D107*B107</f>
        <v>20000</v>
      </c>
      <c r="H107" s="98"/>
      <c r="I107" s="106"/>
      <c r="J107" s="2"/>
      <c r="K107" s="92"/>
      <c r="L107" s="92"/>
      <c r="M107" s="134"/>
      <c r="N107" s="98"/>
      <c r="O107" s="107">
        <v>150.0</v>
      </c>
      <c r="P107" s="98"/>
      <c r="Q107" s="135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102"/>
      <c r="B108" s="103">
        <v>500.0</v>
      </c>
      <c r="C108" s="98"/>
      <c r="D108" s="104">
        <v>5.0</v>
      </c>
      <c r="E108" s="100"/>
      <c r="F108" s="100"/>
      <c r="G108" s="105">
        <f>B108*D108</f>
        <v>2500</v>
      </c>
      <c r="H108" s="98"/>
      <c r="I108" s="106"/>
      <c r="J108" s="2"/>
      <c r="K108" s="92"/>
      <c r="L108" s="92"/>
      <c r="M108" s="134"/>
      <c r="N108" s="98"/>
      <c r="O108" s="107">
        <v>260.0</v>
      </c>
      <c r="P108" s="98"/>
      <c r="Q108" s="13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102"/>
      <c r="B109" s="103">
        <v>200.0</v>
      </c>
      <c r="C109" s="98"/>
      <c r="D109" s="104"/>
      <c r="E109" s="100"/>
      <c r="F109" s="100"/>
      <c r="G109" s="105">
        <f>D109*B109</f>
        <v>0</v>
      </c>
      <c r="H109" s="98"/>
      <c r="I109" s="106"/>
      <c r="J109" s="2"/>
      <c r="K109" s="92"/>
      <c r="L109" s="92"/>
      <c r="M109" s="134"/>
      <c r="N109" s="98"/>
      <c r="O109" s="107">
        <v>190.0</v>
      </c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100.0</v>
      </c>
      <c r="C110" s="98"/>
      <c r="D110" s="104">
        <v>30.0</v>
      </c>
      <c r="E110" s="100"/>
      <c r="F110" s="100"/>
      <c r="G110" s="105">
        <f>B110*D110</f>
        <v>3000</v>
      </c>
      <c r="H110" s="98"/>
      <c r="I110" s="106"/>
      <c r="J110" s="2"/>
      <c r="K110" s="92"/>
      <c r="L110" s="92"/>
      <c r="M110" s="134"/>
      <c r="N110" s="98"/>
      <c r="O110" s="107">
        <v>250.0</v>
      </c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>
        <v>50.0</v>
      </c>
      <c r="C111" s="98"/>
      <c r="D111" s="104">
        <v>9.0</v>
      </c>
      <c r="E111" s="100"/>
      <c r="F111" s="100"/>
      <c r="G111" s="105">
        <f>D111*B111</f>
        <v>450</v>
      </c>
      <c r="H111" s="98"/>
      <c r="I111" s="106"/>
      <c r="J111" s="2"/>
      <c r="K111" s="92"/>
      <c r="L111" s="92"/>
      <c r="M111" s="134"/>
      <c r="N111" s="98"/>
      <c r="O111" s="107">
        <v>150.0</v>
      </c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>
        <v>20.0</v>
      </c>
      <c r="C112" s="98"/>
      <c r="D112" s="104">
        <v>14.0</v>
      </c>
      <c r="E112" s="100"/>
      <c r="F112" s="100"/>
      <c r="G112" s="105">
        <f>B112*D112</f>
        <v>280</v>
      </c>
      <c r="H112" s="98"/>
      <c r="I112" s="106"/>
      <c r="J112" s="2"/>
      <c r="K112" s="92"/>
      <c r="L112" s="92"/>
      <c r="M112" s="134"/>
      <c r="N112" s="98"/>
      <c r="O112" s="107">
        <v>1450.0</v>
      </c>
      <c r="P112" s="98"/>
      <c r="Q112" s="135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96"/>
      <c r="B113" s="97" t="s">
        <v>89</v>
      </c>
      <c r="C113" s="98"/>
      <c r="D113" s="99" t="s">
        <v>86</v>
      </c>
      <c r="E113" s="100"/>
      <c r="F113" s="100"/>
      <c r="G113" s="99" t="s">
        <v>87</v>
      </c>
      <c r="H113" s="98"/>
      <c r="I113" s="109"/>
      <c r="J113" s="92"/>
      <c r="K113" s="92"/>
      <c r="L113" s="92"/>
      <c r="M113" s="134"/>
      <c r="N113" s="98"/>
      <c r="O113" s="107"/>
      <c r="P113" s="98"/>
      <c r="Q113" s="135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102"/>
      <c r="B114" s="103">
        <v>20.0</v>
      </c>
      <c r="C114" s="98"/>
      <c r="D114" s="104">
        <v>6.0</v>
      </c>
      <c r="E114" s="100"/>
      <c r="F114" s="100"/>
      <c r="G114" s="105">
        <f>D114*B114</f>
        <v>120</v>
      </c>
      <c r="H114" s="98"/>
      <c r="I114" s="106"/>
      <c r="J114" s="2"/>
      <c r="K114" s="92"/>
      <c r="L114" s="92"/>
      <c r="M114" s="134"/>
      <c r="N114" s="98"/>
      <c r="O114" s="107"/>
      <c r="P114" s="98"/>
      <c r="Q114" s="135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102"/>
      <c r="B115" s="103"/>
      <c r="C115" s="98"/>
      <c r="D115" s="104"/>
      <c r="E115" s="100"/>
      <c r="F115" s="100"/>
      <c r="G115" s="105"/>
      <c r="H115" s="98"/>
      <c r="I115" s="106"/>
      <c r="J115" s="2"/>
      <c r="K115" s="92"/>
      <c r="L115" s="92"/>
      <c r="M115" s="103"/>
      <c r="N115" s="98"/>
      <c r="O115" s="107"/>
      <c r="P115" s="98"/>
      <c r="Q115" s="135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102"/>
      <c r="B116" s="103"/>
      <c r="C116" s="98"/>
      <c r="D116" s="104"/>
      <c r="E116" s="100"/>
      <c r="F116" s="100"/>
      <c r="G116" s="105"/>
      <c r="H116" s="98"/>
      <c r="I116" s="106"/>
      <c r="J116" s="2"/>
      <c r="K116" s="92"/>
      <c r="L116" s="92"/>
      <c r="M116" s="103"/>
      <c r="N116" s="98"/>
      <c r="O116" s="107"/>
      <c r="P116" s="98"/>
      <c r="Q116" s="135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102"/>
      <c r="B117" s="103"/>
      <c r="C117" s="98"/>
      <c r="D117" s="104"/>
      <c r="E117" s="100"/>
      <c r="F117" s="100"/>
      <c r="G117" s="105"/>
      <c r="H117" s="98"/>
      <c r="I117" s="106"/>
      <c r="J117" s="2"/>
      <c r="K117" s="92"/>
      <c r="L117" s="92"/>
      <c r="M117" s="103"/>
      <c r="N117" s="98"/>
      <c r="O117" s="107"/>
      <c r="P117" s="98"/>
      <c r="Q117" s="135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102"/>
      <c r="B118" s="103"/>
      <c r="C118" s="98"/>
      <c r="D118" s="104"/>
      <c r="E118" s="100"/>
      <c r="F118" s="100"/>
      <c r="G118" s="105"/>
      <c r="H118" s="98"/>
      <c r="I118" s="106"/>
      <c r="J118" s="2"/>
      <c r="K118" s="92"/>
      <c r="L118" s="92"/>
      <c r="M118" s="103"/>
      <c r="N118" s="98"/>
      <c r="O118" s="107"/>
      <c r="P118" s="98"/>
      <c r="Q118" s="135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3">
        <v>10.0</v>
      </c>
      <c r="C119" s="98"/>
      <c r="D119" s="104">
        <v>2.0</v>
      </c>
      <c r="E119" s="100"/>
      <c r="F119" s="100"/>
      <c r="G119" s="105">
        <f>B119*D119</f>
        <v>20</v>
      </c>
      <c r="H119" s="98"/>
      <c r="I119" s="106"/>
      <c r="J119" s="2"/>
      <c r="K119" s="92"/>
      <c r="L119" s="92"/>
      <c r="M119" s="103"/>
      <c r="N119" s="98"/>
      <c r="O119" s="107"/>
      <c r="P119" s="98"/>
      <c r="Q119" s="135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3">
        <v>5.0</v>
      </c>
      <c r="C120" s="98"/>
      <c r="D120" s="104">
        <v>8.0</v>
      </c>
      <c r="E120" s="100"/>
      <c r="F120" s="100"/>
      <c r="G120" s="105">
        <f>D120*B120</f>
        <v>40</v>
      </c>
      <c r="H120" s="98"/>
      <c r="I120" s="106"/>
      <c r="J120" s="2"/>
      <c r="K120" s="92"/>
      <c r="L120" s="92"/>
      <c r="M120" s="103"/>
      <c r="N120" s="98"/>
      <c r="O120" s="107"/>
      <c r="P120" s="98"/>
      <c r="Q120" s="92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3"/>
      <c r="C121" s="98"/>
      <c r="D121" s="104"/>
      <c r="E121" s="100"/>
      <c r="F121" s="100"/>
      <c r="G121" s="105"/>
      <c r="H121" s="98"/>
      <c r="I121" s="106"/>
      <c r="J121" s="2"/>
      <c r="K121" s="92"/>
      <c r="L121" s="92"/>
      <c r="M121" s="103"/>
      <c r="N121" s="98"/>
      <c r="O121" s="107"/>
      <c r="P121" s="98"/>
      <c r="Q121" s="92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3"/>
      <c r="C122" s="98"/>
      <c r="D122" s="104"/>
      <c r="E122" s="100"/>
      <c r="F122" s="100"/>
      <c r="G122" s="105"/>
      <c r="H122" s="98"/>
      <c r="I122" s="106"/>
      <c r="J122" s="2"/>
      <c r="K122" s="92"/>
      <c r="L122" s="92"/>
      <c r="M122" s="103"/>
      <c r="N122" s="98"/>
      <c r="O122" s="107"/>
      <c r="P122" s="98"/>
      <c r="Q122" s="92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3"/>
      <c r="C123" s="98"/>
      <c r="D123" s="104"/>
      <c r="E123" s="100"/>
      <c r="F123" s="100"/>
      <c r="G123" s="105"/>
      <c r="H123" s="98"/>
      <c r="I123" s="106"/>
      <c r="J123" s="2"/>
      <c r="K123" s="92"/>
      <c r="L123" s="92"/>
      <c r="M123" s="103"/>
      <c r="N123" s="98"/>
      <c r="O123" s="107"/>
      <c r="P123" s="98"/>
      <c r="Q123" s="92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102"/>
      <c r="B124" s="103"/>
      <c r="C124" s="98"/>
      <c r="D124" s="104"/>
      <c r="E124" s="100"/>
      <c r="F124" s="100"/>
      <c r="G124" s="105"/>
      <c r="H124" s="98"/>
      <c r="I124" s="106"/>
      <c r="J124" s="2"/>
      <c r="K124" s="92"/>
      <c r="L124" s="92"/>
      <c r="M124" s="103"/>
      <c r="N124" s="98"/>
      <c r="O124" s="107"/>
      <c r="P124" s="98"/>
      <c r="Q124" s="92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102"/>
      <c r="B125" s="103"/>
      <c r="C125" s="98"/>
      <c r="D125" s="104"/>
      <c r="E125" s="100"/>
      <c r="F125" s="100"/>
      <c r="G125" s="105"/>
      <c r="H125" s="98"/>
      <c r="I125" s="106"/>
      <c r="J125" s="2"/>
      <c r="K125" s="92"/>
      <c r="L125" s="92"/>
      <c r="M125" s="103"/>
      <c r="N125" s="98"/>
      <c r="O125" s="107"/>
      <c r="P125" s="98"/>
      <c r="Q125" s="92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102"/>
      <c r="B126" s="103"/>
      <c r="C126" s="98"/>
      <c r="D126" s="104"/>
      <c r="E126" s="100"/>
      <c r="F126" s="100"/>
      <c r="G126" s="105"/>
      <c r="H126" s="98"/>
      <c r="I126" s="106"/>
      <c r="J126" s="2"/>
      <c r="K126" s="92"/>
      <c r="L126" s="92"/>
      <c r="M126" s="103"/>
      <c r="N126" s="98"/>
      <c r="O126" s="107"/>
      <c r="P126" s="98"/>
      <c r="Q126" s="92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102"/>
      <c r="B127" s="43"/>
      <c r="C127" s="43"/>
      <c r="D127" s="104"/>
      <c r="E127" s="104"/>
      <c r="F127" s="104"/>
      <c r="G127" s="32"/>
      <c r="H127" s="32"/>
      <c r="I127" s="106"/>
      <c r="J127" s="2"/>
      <c r="K127" s="92"/>
      <c r="L127" s="92"/>
      <c r="M127" s="103"/>
      <c r="N127" s="98"/>
      <c r="O127" s="107"/>
      <c r="P127" s="98"/>
      <c r="Q127" s="92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102"/>
      <c r="B128" s="43"/>
      <c r="C128" s="43"/>
      <c r="D128" s="104"/>
      <c r="E128" s="104"/>
      <c r="F128" s="104"/>
      <c r="G128" s="32"/>
      <c r="H128" s="32"/>
      <c r="I128" s="106"/>
      <c r="J128" s="2"/>
      <c r="K128" s="92"/>
      <c r="L128" s="92"/>
      <c r="M128" s="103"/>
      <c r="N128" s="98"/>
      <c r="O128" s="107"/>
      <c r="P128" s="98"/>
      <c r="Q128" s="92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102"/>
      <c r="B129" s="43"/>
      <c r="C129" s="43"/>
      <c r="D129" s="104"/>
      <c r="E129" s="104"/>
      <c r="F129" s="104"/>
      <c r="G129" s="32"/>
      <c r="H129" s="32"/>
      <c r="I129" s="106"/>
      <c r="J129" s="2"/>
      <c r="K129" s="92"/>
      <c r="L129" s="92"/>
      <c r="M129" s="103"/>
      <c r="N129" s="98"/>
      <c r="O129" s="107"/>
      <c r="P129" s="98"/>
      <c r="Q129" s="92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102"/>
      <c r="B130" s="103">
        <v>1.0</v>
      </c>
      <c r="C130" s="98"/>
      <c r="D130" s="104"/>
      <c r="E130" s="100"/>
      <c r="F130" s="100"/>
      <c r="G130" s="105">
        <f>B130*D130</f>
        <v>0</v>
      </c>
      <c r="H130" s="98"/>
      <c r="I130" s="106"/>
      <c r="J130" s="2"/>
      <c r="K130" s="92"/>
      <c r="L130" s="92"/>
      <c r="M130" s="103"/>
      <c r="N130" s="98"/>
      <c r="O130" s="107"/>
      <c r="P130" s="98"/>
      <c r="Q130" s="92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20.25" customHeight="1">
      <c r="A131" s="3"/>
      <c r="B131" s="110"/>
      <c r="C131" s="111"/>
      <c r="D131" s="111"/>
      <c r="E131" s="112" t="s">
        <v>90</v>
      </c>
      <c r="F131" s="98"/>
      <c r="G131" s="113">
        <f>SUM(G107:G130)</f>
        <v>26410</v>
      </c>
      <c r="H131" s="98"/>
      <c r="I131" s="111"/>
      <c r="J131" s="111"/>
      <c r="K131" s="92"/>
      <c r="L131" s="92"/>
      <c r="M131" s="111" t="s">
        <v>26</v>
      </c>
      <c r="O131" s="113">
        <f>SUM(O107:O130)</f>
        <v>2450</v>
      </c>
      <c r="P131" s="98"/>
      <c r="Q131" s="136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7.25" customHeight="1">
      <c r="A132" s="3"/>
      <c r="B132" s="110"/>
      <c r="C132" s="111"/>
      <c r="D132" s="111"/>
      <c r="E132" s="112" t="s">
        <v>91</v>
      </c>
      <c r="F132" s="98"/>
      <c r="G132" s="113">
        <f>O131</f>
        <v>2450</v>
      </c>
      <c r="H132" s="98"/>
      <c r="K132" s="92"/>
      <c r="L132" s="92"/>
      <c r="N132" s="3"/>
      <c r="O132" s="3"/>
      <c r="P132" s="3"/>
      <c r="Q132" s="3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20.25" customHeight="1">
      <c r="A133" s="3"/>
      <c r="B133" s="110"/>
      <c r="C133" s="111"/>
      <c r="D133" s="111"/>
      <c r="E133" s="112" t="s">
        <v>92</v>
      </c>
      <c r="F133" s="98"/>
      <c r="G133" s="114"/>
      <c r="H133" s="98"/>
      <c r="K133" s="92"/>
      <c r="L133" s="92"/>
      <c r="N133" s="3"/>
      <c r="O133" s="3"/>
      <c r="P133" s="3"/>
      <c r="Q133" s="3"/>
      <c r="R133" s="3"/>
      <c r="S133" s="3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20.25" customHeight="1">
      <c r="A134" s="3"/>
      <c r="B134" s="110"/>
      <c r="C134" s="111"/>
      <c r="D134" s="111"/>
      <c r="E134" s="112" t="s">
        <v>93</v>
      </c>
      <c r="F134" s="98"/>
      <c r="G134" s="114"/>
      <c r="H134" s="98"/>
      <c r="K134" s="92"/>
      <c r="L134" s="92"/>
      <c r="N134" s="3"/>
      <c r="O134" s="3"/>
      <c r="P134" s="3"/>
      <c r="Q134" s="3"/>
      <c r="R134" s="3"/>
      <c r="S134" s="3"/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20.25" customHeight="1">
      <c r="A135" s="102"/>
      <c r="B135" s="102"/>
      <c r="C135" s="111"/>
      <c r="D135" s="111"/>
      <c r="E135" s="112" t="s">
        <v>94</v>
      </c>
      <c r="F135" s="98"/>
      <c r="G135" s="114"/>
      <c r="H135" s="98"/>
      <c r="K135" s="92"/>
      <c r="L135" s="92"/>
      <c r="N135" s="3"/>
      <c r="O135" s="3"/>
      <c r="P135" s="3"/>
      <c r="Q135" s="3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20.25" customHeight="1">
      <c r="A136" s="102"/>
      <c r="B136" s="102"/>
      <c r="C136" s="111"/>
      <c r="D136" s="111"/>
      <c r="E136" s="112" t="s">
        <v>95</v>
      </c>
      <c r="F136" s="98"/>
      <c r="G136" s="113">
        <v>0.0</v>
      </c>
      <c r="H136" s="98"/>
      <c r="I136" s="3"/>
      <c r="J136" s="3"/>
      <c r="K136" s="92"/>
      <c r="L136" s="92"/>
      <c r="M136" s="3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18.75" customHeight="1">
      <c r="A137" s="102"/>
      <c r="B137" s="102"/>
      <c r="C137" s="111"/>
      <c r="D137" s="111"/>
      <c r="E137" s="112" t="s">
        <v>26</v>
      </c>
      <c r="F137" s="98"/>
      <c r="G137" s="113">
        <f>SUM(G131:G136)</f>
        <v>28860</v>
      </c>
      <c r="H137" s="98"/>
      <c r="I137" s="3"/>
      <c r="J137" s="3"/>
      <c r="K137" s="92"/>
      <c r="L137" s="92"/>
      <c r="M137" s="3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5.75" customHeight="1">
      <c r="A138" s="102"/>
      <c r="B138" s="102"/>
      <c r="C138" s="102"/>
      <c r="D138" s="102"/>
      <c r="E138" s="102"/>
      <c r="F138" s="102"/>
      <c r="G138" s="102"/>
      <c r="H138" s="10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102"/>
      <c r="B139" s="102"/>
      <c r="C139" s="102"/>
      <c r="D139" s="102"/>
      <c r="E139" s="102"/>
      <c r="F139" s="102"/>
      <c r="G139" s="102"/>
      <c r="H139" s="10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102"/>
      <c r="B140" s="102"/>
      <c r="C140" s="102"/>
      <c r="D140" s="102"/>
      <c r="E140" s="102"/>
      <c r="F140" s="102"/>
      <c r="G140" s="102"/>
      <c r="H140" s="10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3"/>
      <c r="B142" s="2"/>
      <c r="C142" s="2"/>
      <c r="D142" s="2"/>
      <c r="E142" s="2"/>
      <c r="F142" s="2"/>
      <c r="G142" s="2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3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19">
        <f t="shared" ref="S150:S153" si="48">E161*H161</f>
        <v>0</v>
      </c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19">
        <f t="shared" si="48"/>
        <v>0</v>
      </c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19">
        <f t="shared" si="48"/>
        <v>0</v>
      </c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19">
        <f t="shared" si="48"/>
        <v>0</v>
      </c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5.75" customHeight="1">
      <c r="A344" s="3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"/>
      <c r="V344" s="2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5.75" customHeight="1">
      <c r="A345" s="3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"/>
      <c r="V345" s="2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5.75" customHeight="1">
      <c r="A346" s="3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"/>
      <c r="V346" s="2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5.75" customHeight="1">
      <c r="A347" s="3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"/>
      <c r="V347" s="2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5.75" customHeight="1">
      <c r="A348" s="3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"/>
      <c r="V348" s="2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15.75" customHeight="1">
      <c r="A349" s="3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"/>
      <c r="V349" s="2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15.75" customHeight="1">
      <c r="A350" s="3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"/>
      <c r="V350" s="2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15.75" customHeight="1">
      <c r="A351" s="3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"/>
      <c r="V351" s="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15.75" customHeight="1">
      <c r="A352" s="3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"/>
      <c r="V352" s="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15.75" customHeight="1">
      <c r="A353" s="3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"/>
      <c r="V353" s="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15.75" customHeight="1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  <row r="1020" ht="15.75" customHeight="1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</row>
    <row r="1021" ht="15.75" customHeight="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</row>
    <row r="1022" ht="15.75" customHeight="1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</row>
    <row r="1023" ht="15.75" customHeight="1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</row>
    <row r="1024" ht="15.75" customHeight="1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</row>
    <row r="1025" ht="15.75" customHeight="1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</row>
    <row r="1026" ht="15.75" customHeight="1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</row>
    <row r="1027" ht="15.75" customHeight="1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</row>
    <row r="1028" ht="15.75" customHeight="1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</row>
    <row r="1029" ht="15.75" customHeight="1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</row>
    <row r="1030" ht="15.75" customHeight="1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</row>
    <row r="1031" ht="15.75" customHeight="1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</row>
    <row r="1032" ht="15.75" customHeight="1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</row>
    <row r="1033" ht="15.75" customHeight="1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</row>
    <row r="1034" ht="15.75" customHeight="1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</row>
    <row r="1035" ht="15.75" customHeight="1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</row>
    <row r="1036" ht="15.75" customHeight="1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</row>
  </sheetData>
  <mergeCells count="137">
    <mergeCell ref="M112:N112"/>
    <mergeCell ref="M113:N113"/>
    <mergeCell ref="M109:N109"/>
    <mergeCell ref="O109:P109"/>
    <mergeCell ref="M110:N110"/>
    <mergeCell ref="O110:P110"/>
    <mergeCell ref="M111:N111"/>
    <mergeCell ref="O111:P111"/>
    <mergeCell ref="O112:P112"/>
    <mergeCell ref="O113:P113"/>
    <mergeCell ref="C104:D104"/>
    <mergeCell ref="E104:F104"/>
    <mergeCell ref="N104:O104"/>
    <mergeCell ref="B105:H105"/>
    <mergeCell ref="B106:C106"/>
    <mergeCell ref="D106:F106"/>
    <mergeCell ref="G106:H106"/>
    <mergeCell ref="D109:F109"/>
    <mergeCell ref="G109:H109"/>
    <mergeCell ref="M105:Q105"/>
    <mergeCell ref="M106:N106"/>
    <mergeCell ref="O106:P106"/>
    <mergeCell ref="M107:N107"/>
    <mergeCell ref="O107:P107"/>
    <mergeCell ref="M108:N108"/>
    <mergeCell ref="O108:P108"/>
    <mergeCell ref="B107:C107"/>
    <mergeCell ref="D107:F107"/>
    <mergeCell ref="G107:H107"/>
    <mergeCell ref="B108:C108"/>
    <mergeCell ref="D108:F108"/>
    <mergeCell ref="G108:H108"/>
    <mergeCell ref="B109:C109"/>
    <mergeCell ref="D112:F112"/>
    <mergeCell ref="G112:H112"/>
    <mergeCell ref="B110:C110"/>
    <mergeCell ref="D110:F110"/>
    <mergeCell ref="G110:H110"/>
    <mergeCell ref="B111:C111"/>
    <mergeCell ref="D111:F111"/>
    <mergeCell ref="G111:H111"/>
    <mergeCell ref="B112:C112"/>
    <mergeCell ref="D116:F116"/>
    <mergeCell ref="G116:H116"/>
    <mergeCell ref="D122:F122"/>
    <mergeCell ref="G122:H122"/>
    <mergeCell ref="B120:C120"/>
    <mergeCell ref="D120:F120"/>
    <mergeCell ref="G120:H120"/>
    <mergeCell ref="B121:C121"/>
    <mergeCell ref="D121:F121"/>
    <mergeCell ref="G121:H121"/>
    <mergeCell ref="B122:C122"/>
    <mergeCell ref="D125:F125"/>
    <mergeCell ref="G125:H125"/>
    <mergeCell ref="B126:C126"/>
    <mergeCell ref="D126:F126"/>
    <mergeCell ref="G126:H126"/>
    <mergeCell ref="B123:C123"/>
    <mergeCell ref="D123:F123"/>
    <mergeCell ref="G123:H123"/>
    <mergeCell ref="B124:C124"/>
    <mergeCell ref="D124:F124"/>
    <mergeCell ref="G124:H124"/>
    <mergeCell ref="B125:C125"/>
    <mergeCell ref="O127:P127"/>
    <mergeCell ref="O128:P128"/>
    <mergeCell ref="O120:P120"/>
    <mergeCell ref="O121:P121"/>
    <mergeCell ref="O122:P122"/>
    <mergeCell ref="O123:P123"/>
    <mergeCell ref="O124:P124"/>
    <mergeCell ref="O125:P125"/>
    <mergeCell ref="O126:P126"/>
    <mergeCell ref="M129:N129"/>
    <mergeCell ref="M130:N130"/>
    <mergeCell ref="M126:N126"/>
    <mergeCell ref="M127:N127"/>
    <mergeCell ref="M128:N128"/>
    <mergeCell ref="O129:P129"/>
    <mergeCell ref="B130:C130"/>
    <mergeCell ref="G130:H130"/>
    <mergeCell ref="O130:P130"/>
    <mergeCell ref="E136:F136"/>
    <mergeCell ref="E137:F137"/>
    <mergeCell ref="E133:F133"/>
    <mergeCell ref="G133:H133"/>
    <mergeCell ref="E134:F134"/>
    <mergeCell ref="G134:H134"/>
    <mergeCell ref="E135:F135"/>
    <mergeCell ref="G135:H135"/>
    <mergeCell ref="G136:H136"/>
    <mergeCell ref="G137:H137"/>
    <mergeCell ref="B113:C113"/>
    <mergeCell ref="D113:F113"/>
    <mergeCell ref="G113:H113"/>
    <mergeCell ref="D114:F114"/>
    <mergeCell ref="G114:H114"/>
    <mergeCell ref="M114:N114"/>
    <mergeCell ref="O114:P114"/>
    <mergeCell ref="B114:C114"/>
    <mergeCell ref="B115:C115"/>
    <mergeCell ref="D115:F115"/>
    <mergeCell ref="G115:H115"/>
    <mergeCell ref="M115:N115"/>
    <mergeCell ref="O115:P115"/>
    <mergeCell ref="B116:C116"/>
    <mergeCell ref="D119:F119"/>
    <mergeCell ref="G119:H119"/>
    <mergeCell ref="B117:C117"/>
    <mergeCell ref="D117:F117"/>
    <mergeCell ref="G117:H117"/>
    <mergeCell ref="B118:C118"/>
    <mergeCell ref="D118:F118"/>
    <mergeCell ref="G118:H118"/>
    <mergeCell ref="B119:C119"/>
    <mergeCell ref="M116:N116"/>
    <mergeCell ref="O116:P116"/>
    <mergeCell ref="M117:N117"/>
    <mergeCell ref="O117:P117"/>
    <mergeCell ref="M118:N118"/>
    <mergeCell ref="O118:P118"/>
    <mergeCell ref="O119:P119"/>
    <mergeCell ref="M119:N119"/>
    <mergeCell ref="M120:N120"/>
    <mergeCell ref="M121:N121"/>
    <mergeCell ref="M122:N122"/>
    <mergeCell ref="M123:N123"/>
    <mergeCell ref="M124:N124"/>
    <mergeCell ref="M125:N125"/>
    <mergeCell ref="D130:F130"/>
    <mergeCell ref="E131:F131"/>
    <mergeCell ref="G131:H131"/>
    <mergeCell ref="M131:N131"/>
    <mergeCell ref="O131:P131"/>
    <mergeCell ref="E132:F132"/>
    <mergeCell ref="G132:H1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45435.0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26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/>
      <c r="D9" s="19">
        <f t="shared" si="1"/>
        <v>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0</v>
      </c>
      <c r="L9" s="21">
        <f t="shared" si="5"/>
        <v>0</v>
      </c>
      <c r="M9" s="20">
        <v>360.0</v>
      </c>
      <c r="N9" s="19">
        <v>43.2</v>
      </c>
      <c r="O9" s="19">
        <v>36.0</v>
      </c>
      <c r="P9" s="19">
        <f t="shared" si="6"/>
        <v>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/>
      <c r="D10" s="19">
        <f t="shared" si="1"/>
        <v>0</v>
      </c>
      <c r="E10" s="20">
        <v>1400.0</v>
      </c>
      <c r="F10" s="19"/>
      <c r="G10" s="19">
        <f t="shared" si="2"/>
        <v>0</v>
      </c>
      <c r="H10" s="20">
        <v>1375.0</v>
      </c>
      <c r="I10" s="117"/>
      <c r="J10" s="19">
        <f t="shared" si="3"/>
        <v>0</v>
      </c>
      <c r="K10" s="19">
        <f t="shared" si="4"/>
        <v>0</v>
      </c>
      <c r="L10" s="21">
        <f t="shared" si="5"/>
        <v>0</v>
      </c>
      <c r="M10" s="20">
        <v>1125.0</v>
      </c>
      <c r="N10" s="19">
        <v>135.0</v>
      </c>
      <c r="O10" s="19">
        <v>112.5</v>
      </c>
      <c r="P10" s="19">
        <f t="shared" si="6"/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/>
      <c r="D12" s="19">
        <f t="shared" si="1"/>
        <v>0</v>
      </c>
      <c r="E12" s="20">
        <v>1400.0</v>
      </c>
      <c r="F12" s="19"/>
      <c r="G12" s="19">
        <f t="shared" si="2"/>
        <v>0</v>
      </c>
      <c r="H12" s="20">
        <v>1375.0</v>
      </c>
      <c r="I12" s="117"/>
      <c r="J12" s="19">
        <f t="shared" si="3"/>
        <v>0</v>
      </c>
      <c r="K12" s="19">
        <f t="shared" si="4"/>
        <v>0</v>
      </c>
      <c r="L12" s="21">
        <f t="shared" si="5"/>
        <v>0</v>
      </c>
      <c r="M12" s="20">
        <v>1125.0</v>
      </c>
      <c r="N12" s="19">
        <v>135.0</v>
      </c>
      <c r="O12" s="19">
        <v>112.5</v>
      </c>
      <c r="P12" s="19">
        <f t="shared" si="6"/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2.0</v>
      </c>
      <c r="D13" s="19">
        <f t="shared" si="1"/>
        <v>900</v>
      </c>
      <c r="E13" s="20">
        <v>440.0</v>
      </c>
      <c r="F13" s="117"/>
      <c r="G13" s="19">
        <f t="shared" si="2"/>
        <v>0</v>
      </c>
      <c r="H13" s="20">
        <v>425.0</v>
      </c>
      <c r="I13" s="19"/>
      <c r="J13" s="19">
        <f t="shared" si="3"/>
        <v>0</v>
      </c>
      <c r="K13" s="19">
        <f t="shared" si="4"/>
        <v>900</v>
      </c>
      <c r="L13" s="21">
        <f t="shared" si="5"/>
        <v>2</v>
      </c>
      <c r="M13" s="20">
        <v>360.0</v>
      </c>
      <c r="N13" s="19">
        <v>43.2</v>
      </c>
      <c r="O13" s="19">
        <v>36.0</v>
      </c>
      <c r="P13" s="19">
        <f t="shared" si="6"/>
        <v>180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/>
      <c r="D14" s="19">
        <f t="shared" si="1"/>
        <v>0</v>
      </c>
      <c r="E14" s="20">
        <v>480.0</v>
      </c>
      <c r="F14" s="19"/>
      <c r="G14" s="19">
        <f t="shared" si="2"/>
        <v>0</v>
      </c>
      <c r="H14" s="20">
        <v>450.0</v>
      </c>
      <c r="I14" s="117"/>
      <c r="J14" s="19">
        <f t="shared" si="3"/>
        <v>0</v>
      </c>
      <c r="K14" s="19">
        <f t="shared" si="4"/>
        <v>0</v>
      </c>
      <c r="L14" s="21">
        <f t="shared" si="5"/>
        <v>0</v>
      </c>
      <c r="M14" s="20">
        <v>360.0</v>
      </c>
      <c r="N14" s="19">
        <v>43.2</v>
      </c>
      <c r="O14" s="19">
        <v>36.0</v>
      </c>
      <c r="P14" s="19">
        <f t="shared" si="6"/>
        <v>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/>
      <c r="D15" s="19">
        <f t="shared" si="1"/>
        <v>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0</v>
      </c>
      <c r="L15" s="21">
        <f t="shared" si="5"/>
        <v>0</v>
      </c>
      <c r="M15" s="20">
        <v>200.0</v>
      </c>
      <c r="N15" s="19">
        <v>24.0</v>
      </c>
      <c r="O15" s="19">
        <v>20.0</v>
      </c>
      <c r="P15" s="19">
        <f t="shared" si="6"/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>
        <v>1.0</v>
      </c>
      <c r="D16" s="19">
        <f t="shared" si="1"/>
        <v>1650</v>
      </c>
      <c r="E16" s="20">
        <v>1600.0</v>
      </c>
      <c r="F16" s="19"/>
      <c r="G16" s="19">
        <f t="shared" si="2"/>
        <v>0</v>
      </c>
      <c r="H16" s="20">
        <v>1500.0</v>
      </c>
      <c r="I16" s="117"/>
      <c r="J16" s="19">
        <f t="shared" si="3"/>
        <v>0</v>
      </c>
      <c r="K16" s="19">
        <f t="shared" si="4"/>
        <v>1650</v>
      </c>
      <c r="L16" s="21">
        <f t="shared" si="5"/>
        <v>1</v>
      </c>
      <c r="M16" s="20">
        <v>1125.0</v>
      </c>
      <c r="N16" s="19">
        <v>135.0</v>
      </c>
      <c r="O16" s="19">
        <v>112.5</v>
      </c>
      <c r="P16" s="32">
        <f t="shared" si="6"/>
        <v>525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2550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0</v>
      </c>
      <c r="K17" s="118">
        <f t="shared" si="4"/>
        <v>2550</v>
      </c>
      <c r="L17" s="140">
        <f>SUM(L5:L16)</f>
        <v>3</v>
      </c>
      <c r="M17" s="35" t="s">
        <v>26</v>
      </c>
      <c r="N17" s="33"/>
      <c r="O17" s="33"/>
      <c r="P17" s="33">
        <f>SUM(P5:P16)</f>
        <v>705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8"/>
      <c r="D19" s="32">
        <f t="shared" ref="D19:D27" si="7">B19*C19</f>
        <v>0</v>
      </c>
      <c r="E19" s="20">
        <v>350.0</v>
      </c>
      <c r="F19" s="43"/>
      <c r="G19" s="19">
        <f t="shared" ref="G19:G27" si="8">E19*F19</f>
        <v>0</v>
      </c>
      <c r="H19" s="20">
        <v>325.0</v>
      </c>
      <c r="I19" s="32"/>
      <c r="J19" s="32">
        <f t="shared" ref="J19:J27" si="9">H19*I19</f>
        <v>0</v>
      </c>
      <c r="K19" s="19">
        <f t="shared" ref="K19:K28" si="10">D19+G19+J19</f>
        <v>0</v>
      </c>
      <c r="L19" s="21">
        <f t="shared" ref="L19:L27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7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/>
      <c r="D20" s="19">
        <f t="shared" si="7"/>
        <v>0</v>
      </c>
      <c r="E20" s="20">
        <v>1700.0</v>
      </c>
      <c r="F20" s="26"/>
      <c r="G20" s="19">
        <f t="shared" si="8"/>
        <v>0</v>
      </c>
      <c r="H20" s="20">
        <v>1500.0</v>
      </c>
      <c r="I20" s="117"/>
      <c r="J20" s="19">
        <f t="shared" si="9"/>
        <v>0</v>
      </c>
      <c r="K20" s="19">
        <f t="shared" si="10"/>
        <v>0</v>
      </c>
      <c r="L20" s="21">
        <f t="shared" si="11"/>
        <v>0</v>
      </c>
      <c r="M20" s="20">
        <v>1200.0</v>
      </c>
      <c r="N20" s="19">
        <v>144.0</v>
      </c>
      <c r="O20" s="19">
        <v>120.0</v>
      </c>
      <c r="P20" s="19">
        <f t="shared" si="12"/>
        <v>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121" t="s">
        <v>111</v>
      </c>
      <c r="B21" s="68">
        <v>800.0</v>
      </c>
      <c r="C21" s="26"/>
      <c r="D21" s="19">
        <f t="shared" si="7"/>
        <v>0</v>
      </c>
      <c r="E21" s="122">
        <v>750.0</v>
      </c>
      <c r="F21" s="26"/>
      <c r="G21" s="19">
        <f t="shared" si="8"/>
        <v>0</v>
      </c>
      <c r="H21" s="122">
        <v>700.0</v>
      </c>
      <c r="I21" s="19"/>
      <c r="J21" s="19">
        <f t="shared" si="9"/>
        <v>0</v>
      </c>
      <c r="K21" s="19">
        <f t="shared" si="10"/>
        <v>0</v>
      </c>
      <c r="L21" s="21">
        <f t="shared" si="11"/>
        <v>0</v>
      </c>
      <c r="M21" s="20"/>
      <c r="N21" s="19"/>
      <c r="O21" s="19"/>
      <c r="P21" s="19">
        <f t="shared" si="12"/>
        <v>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30</v>
      </c>
      <c r="B22" s="17">
        <v>860.0</v>
      </c>
      <c r="C22" s="26"/>
      <c r="D22" s="19">
        <f t="shared" si="7"/>
        <v>0</v>
      </c>
      <c r="E22" s="20">
        <v>800.0</v>
      </c>
      <c r="F22" s="26"/>
      <c r="G22" s="19">
        <f t="shared" si="8"/>
        <v>0</v>
      </c>
      <c r="H22" s="20">
        <v>750.0</v>
      </c>
      <c r="I22" s="19"/>
      <c r="J22" s="19">
        <f t="shared" si="9"/>
        <v>0</v>
      </c>
      <c r="K22" s="19">
        <f t="shared" si="10"/>
        <v>0</v>
      </c>
      <c r="L22" s="21">
        <f t="shared" si="11"/>
        <v>0</v>
      </c>
      <c r="M22" s="20">
        <v>600.0</v>
      </c>
      <c r="N22" s="19">
        <v>72.0</v>
      </c>
      <c r="O22" s="19">
        <v>60.0</v>
      </c>
      <c r="P22" s="19">
        <f t="shared" si="12"/>
        <v>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31</v>
      </c>
      <c r="B23" s="17">
        <v>2800.0</v>
      </c>
      <c r="C23" s="18"/>
      <c r="D23" s="19">
        <f t="shared" si="7"/>
        <v>0</v>
      </c>
      <c r="E23" s="20"/>
      <c r="F23" s="18"/>
      <c r="G23" s="19">
        <f t="shared" si="8"/>
        <v>0</v>
      </c>
      <c r="H23" s="20"/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>
        <v>96.0</v>
      </c>
      <c r="O23" s="19">
        <v>80.0</v>
      </c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32</v>
      </c>
      <c r="B24" s="17">
        <v>2000.0</v>
      </c>
      <c r="C24" s="18"/>
      <c r="D24" s="19">
        <f t="shared" si="7"/>
        <v>0</v>
      </c>
      <c r="E24" s="20">
        <v>1800.0</v>
      </c>
      <c r="F24" s="18"/>
      <c r="G24" s="19">
        <f t="shared" si="8"/>
        <v>0</v>
      </c>
      <c r="H24" s="20">
        <v>1500.0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1500.0</v>
      </c>
      <c r="C25" s="26">
        <v>1.0</v>
      </c>
      <c r="D25" s="19">
        <f t="shared" si="7"/>
        <v>1500</v>
      </c>
      <c r="E25" s="20">
        <v>1400.0</v>
      </c>
      <c r="F25" s="18"/>
      <c r="G25" s="19">
        <f t="shared" si="8"/>
        <v>0</v>
      </c>
      <c r="H25" s="20">
        <v>1300.0</v>
      </c>
      <c r="I25" s="19"/>
      <c r="J25" s="19">
        <f t="shared" si="9"/>
        <v>0</v>
      </c>
      <c r="K25" s="19">
        <f t="shared" si="10"/>
        <v>1500</v>
      </c>
      <c r="L25" s="21">
        <f t="shared" si="11"/>
        <v>1</v>
      </c>
      <c r="M25" s="20">
        <v>800.0</v>
      </c>
      <c r="N25" s="19"/>
      <c r="O25" s="19"/>
      <c r="P25" s="19">
        <f t="shared" si="12"/>
        <v>700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22" t="s">
        <v>33</v>
      </c>
      <c r="B26" s="17">
        <v>1000.0</v>
      </c>
      <c r="C26" s="18"/>
      <c r="D26" s="19">
        <f t="shared" si="7"/>
        <v>0</v>
      </c>
      <c r="E26" s="20">
        <v>980.0</v>
      </c>
      <c r="F26" s="18"/>
      <c r="G26" s="19">
        <f t="shared" si="8"/>
        <v>0</v>
      </c>
      <c r="H26" s="20">
        <v>950.0</v>
      </c>
      <c r="I26" s="19"/>
      <c r="J26" s="19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20.25" customHeight="1">
      <c r="A27" s="44" t="s">
        <v>34</v>
      </c>
      <c r="B27" s="17">
        <v>1500.0</v>
      </c>
      <c r="C27" s="26"/>
      <c r="D27" s="19">
        <f t="shared" si="7"/>
        <v>0</v>
      </c>
      <c r="E27" s="20"/>
      <c r="F27" s="18"/>
      <c r="G27" s="19">
        <f t="shared" si="8"/>
        <v>0</v>
      </c>
      <c r="H27" s="20"/>
      <c r="I27" s="32"/>
      <c r="J27" s="32">
        <f t="shared" si="9"/>
        <v>0</v>
      </c>
      <c r="K27" s="19">
        <f t="shared" si="10"/>
        <v>0</v>
      </c>
      <c r="L27" s="21">
        <f t="shared" si="11"/>
        <v>0</v>
      </c>
      <c r="M27" s="20">
        <v>800.0</v>
      </c>
      <c r="N27" s="19"/>
      <c r="O27" s="19"/>
      <c r="P27" s="19">
        <f t="shared" si="12"/>
        <v>0</v>
      </c>
      <c r="Q27" s="3"/>
      <c r="R27" s="3"/>
      <c r="S27" s="3"/>
      <c r="T27" s="3"/>
      <c r="U27" s="2"/>
      <c r="V27" s="2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8.75" customHeight="1">
      <c r="A28" s="3"/>
      <c r="B28" s="33"/>
      <c r="C28" s="33" t="s">
        <v>26</v>
      </c>
      <c r="D28" s="33">
        <f>SUM(D19:D27)</f>
        <v>1500</v>
      </c>
      <c r="E28" s="33"/>
      <c r="F28" s="33" t="s">
        <v>26</v>
      </c>
      <c r="G28" s="34">
        <f>SUM(G19:G27)</f>
        <v>0</v>
      </c>
      <c r="H28" s="35"/>
      <c r="I28" s="35" t="s">
        <v>26</v>
      </c>
      <c r="J28" s="33">
        <f>SUM(J19:J27)</f>
        <v>0</v>
      </c>
      <c r="K28" s="118">
        <f t="shared" si="10"/>
        <v>1500</v>
      </c>
      <c r="L28" s="119"/>
      <c r="M28" s="35" t="s">
        <v>26</v>
      </c>
      <c r="N28" s="33"/>
      <c r="O28" s="33"/>
      <c r="P28" s="33">
        <f>SUM(P19:P27)</f>
        <v>700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7.0" customHeight="1">
      <c r="A29" s="45" t="s">
        <v>35</v>
      </c>
      <c r="B29" s="8" t="s">
        <v>2</v>
      </c>
      <c r="C29" s="9" t="s">
        <v>3</v>
      </c>
      <c r="D29" s="10" t="s">
        <v>4</v>
      </c>
      <c r="E29" s="8" t="s">
        <v>5</v>
      </c>
      <c r="F29" s="9" t="s">
        <v>3</v>
      </c>
      <c r="G29" s="9" t="s">
        <v>4</v>
      </c>
      <c r="H29" s="46" t="s">
        <v>6</v>
      </c>
      <c r="I29" s="11" t="s">
        <v>3</v>
      </c>
      <c r="J29" s="11" t="s">
        <v>7</v>
      </c>
      <c r="K29" s="116" t="s">
        <v>96</v>
      </c>
      <c r="L29" s="12" t="s">
        <v>8</v>
      </c>
      <c r="M29" s="8" t="s">
        <v>9</v>
      </c>
      <c r="N29" s="10" t="s">
        <v>10</v>
      </c>
      <c r="O29" s="10" t="s">
        <v>11</v>
      </c>
      <c r="P29" s="9" t="s">
        <v>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6" t="s">
        <v>36</v>
      </c>
      <c r="B30" s="17">
        <v>1450.0</v>
      </c>
      <c r="C30" s="26">
        <v>1.0</v>
      </c>
      <c r="D30" s="19">
        <f t="shared" ref="D30:D38" si="13">B30*C30</f>
        <v>1450</v>
      </c>
      <c r="E30" s="20">
        <v>1400.0</v>
      </c>
      <c r="F30" s="26"/>
      <c r="G30" s="19">
        <f t="shared" ref="G30:G38" si="14">E30*F30</f>
        <v>0</v>
      </c>
      <c r="H30" s="20">
        <v>1300.0</v>
      </c>
      <c r="I30" s="117"/>
      <c r="J30" s="19">
        <f t="shared" ref="J30:J38" si="15">H30*I30</f>
        <v>0</v>
      </c>
      <c r="K30" s="19">
        <f t="shared" ref="K30:K39" si="16">D30+G30+J30</f>
        <v>1450</v>
      </c>
      <c r="L30" s="21">
        <f t="shared" ref="L30:L38" si="17">C30+F30+I30</f>
        <v>1</v>
      </c>
      <c r="M30" s="20">
        <v>1000.0</v>
      </c>
      <c r="N30" s="19">
        <v>120.0</v>
      </c>
      <c r="O30" s="19">
        <v>100.0</v>
      </c>
      <c r="P30" s="19">
        <f t="shared" ref="P30:P38" si="18">((B30-M30)*C30)+((E30-M30)*F30)+((H30-M30)*I30)</f>
        <v>450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97</v>
      </c>
      <c r="B31" s="68">
        <v>150.0</v>
      </c>
      <c r="C31" s="26"/>
      <c r="D31" s="19">
        <f t="shared" si="13"/>
        <v>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0</v>
      </c>
      <c r="L31" s="21">
        <f t="shared" si="17"/>
        <v>0</v>
      </c>
      <c r="M31" s="122">
        <v>110.0</v>
      </c>
      <c r="N31" s="117">
        <v>12.0</v>
      </c>
      <c r="O31" s="117">
        <v>10.0</v>
      </c>
      <c r="P31" s="19">
        <f t="shared" si="18"/>
        <v>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121" t="s">
        <v>108</v>
      </c>
      <c r="B32" s="68">
        <v>150.0</v>
      </c>
      <c r="C32" s="26"/>
      <c r="D32" s="19">
        <f t="shared" si="13"/>
        <v>0</v>
      </c>
      <c r="E32" s="122">
        <v>140.0</v>
      </c>
      <c r="F32" s="18"/>
      <c r="G32" s="19">
        <f t="shared" si="14"/>
        <v>0</v>
      </c>
      <c r="H32" s="122">
        <v>135.0</v>
      </c>
      <c r="I32" s="19"/>
      <c r="J32" s="19">
        <f t="shared" si="15"/>
        <v>0</v>
      </c>
      <c r="K32" s="19">
        <f t="shared" si="16"/>
        <v>0</v>
      </c>
      <c r="L32" s="21">
        <f t="shared" si="17"/>
        <v>0</v>
      </c>
      <c r="M32" s="122">
        <v>100.0</v>
      </c>
      <c r="N32" s="117">
        <v>12.0</v>
      </c>
      <c r="O32" s="117">
        <v>10.0</v>
      </c>
      <c r="P32" s="19">
        <f t="shared" si="18"/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121" t="s">
        <v>115</v>
      </c>
      <c r="B33" s="68">
        <v>375.0</v>
      </c>
      <c r="C33" s="26">
        <v>3.0</v>
      </c>
      <c r="D33" s="19">
        <f t="shared" si="13"/>
        <v>1125</v>
      </c>
      <c r="E33" s="20">
        <v>360.0</v>
      </c>
      <c r="F33" s="18"/>
      <c r="G33" s="19">
        <f t="shared" si="14"/>
        <v>0</v>
      </c>
      <c r="H33" s="20">
        <v>340.0</v>
      </c>
      <c r="I33" s="19"/>
      <c r="J33" s="19">
        <f t="shared" si="15"/>
        <v>0</v>
      </c>
      <c r="K33" s="19">
        <f t="shared" si="16"/>
        <v>1125</v>
      </c>
      <c r="L33" s="21">
        <f t="shared" si="17"/>
        <v>3</v>
      </c>
      <c r="M33" s="20">
        <v>280.0</v>
      </c>
      <c r="N33" s="19">
        <v>33.6</v>
      </c>
      <c r="O33" s="19">
        <v>28.0</v>
      </c>
      <c r="P33" s="19">
        <f t="shared" si="18"/>
        <v>285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22" t="s">
        <v>37</v>
      </c>
      <c r="B34" s="17">
        <v>375.0</v>
      </c>
      <c r="C34" s="26"/>
      <c r="D34" s="19">
        <f t="shared" si="13"/>
        <v>0</v>
      </c>
      <c r="E34" s="20">
        <v>360.0</v>
      </c>
      <c r="F34" s="18"/>
      <c r="G34" s="19">
        <f t="shared" si="14"/>
        <v>0</v>
      </c>
      <c r="H34" s="20">
        <v>340.0</v>
      </c>
      <c r="I34" s="19"/>
      <c r="J34" s="19">
        <f t="shared" si="15"/>
        <v>0</v>
      </c>
      <c r="K34" s="19">
        <f t="shared" si="16"/>
        <v>0</v>
      </c>
      <c r="L34" s="21">
        <f t="shared" si="17"/>
        <v>0</v>
      </c>
      <c r="M34" s="20">
        <v>280.0</v>
      </c>
      <c r="N34" s="19">
        <v>33.6</v>
      </c>
      <c r="O34" s="19">
        <v>28.0</v>
      </c>
      <c r="P34" s="19">
        <f t="shared" si="18"/>
        <v>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20.25" customHeight="1">
      <c r="A35" s="47" t="s">
        <v>38</v>
      </c>
      <c r="B35" s="42">
        <v>430.0</v>
      </c>
      <c r="C35" s="48">
        <v>3.0</v>
      </c>
      <c r="D35" s="32">
        <f t="shared" si="13"/>
        <v>1290</v>
      </c>
      <c r="E35" s="20">
        <v>400.0</v>
      </c>
      <c r="F35" s="48"/>
      <c r="G35" s="32">
        <f t="shared" si="14"/>
        <v>0</v>
      </c>
      <c r="H35" s="20">
        <v>350.0</v>
      </c>
      <c r="I35" s="82"/>
      <c r="J35" s="32">
        <f t="shared" si="15"/>
        <v>0</v>
      </c>
      <c r="K35" s="19">
        <f t="shared" si="16"/>
        <v>1290</v>
      </c>
      <c r="L35" s="21">
        <f t="shared" si="17"/>
        <v>3</v>
      </c>
      <c r="M35" s="20">
        <v>260.0</v>
      </c>
      <c r="N35" s="19">
        <v>31.2</v>
      </c>
      <c r="O35" s="19">
        <v>26.0</v>
      </c>
      <c r="P35" s="19">
        <f t="shared" si="18"/>
        <v>510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20.25" customHeight="1">
      <c r="A36" s="49" t="s">
        <v>39</v>
      </c>
      <c r="B36" s="17">
        <v>450.0</v>
      </c>
      <c r="C36" s="26">
        <v>1.0</v>
      </c>
      <c r="D36" s="19">
        <f t="shared" si="13"/>
        <v>450</v>
      </c>
      <c r="E36" s="20">
        <v>430.0</v>
      </c>
      <c r="F36" s="26"/>
      <c r="G36" s="19">
        <f t="shared" si="14"/>
        <v>0</v>
      </c>
      <c r="H36" s="20">
        <v>400.0</v>
      </c>
      <c r="I36" s="117"/>
      <c r="J36" s="19">
        <f t="shared" si="15"/>
        <v>0</v>
      </c>
      <c r="K36" s="19">
        <f t="shared" si="16"/>
        <v>450</v>
      </c>
      <c r="L36" s="21">
        <f t="shared" si="17"/>
        <v>1</v>
      </c>
      <c r="M36" s="20">
        <v>330.0</v>
      </c>
      <c r="N36" s="19">
        <v>39.6</v>
      </c>
      <c r="O36" s="19">
        <v>33.0</v>
      </c>
      <c r="P36" s="19">
        <f t="shared" si="18"/>
        <v>120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9.5" customHeight="1">
      <c r="A37" s="50" t="s">
        <v>40</v>
      </c>
      <c r="B37" s="17">
        <v>450.0</v>
      </c>
      <c r="C37" s="26">
        <v>2.0</v>
      </c>
      <c r="D37" s="19">
        <f t="shared" si="13"/>
        <v>900</v>
      </c>
      <c r="E37" s="20">
        <v>400.0</v>
      </c>
      <c r="F37" s="26"/>
      <c r="G37" s="19">
        <f t="shared" si="14"/>
        <v>0</v>
      </c>
      <c r="H37" s="20">
        <v>375.0</v>
      </c>
      <c r="I37" s="117"/>
      <c r="J37" s="19">
        <f t="shared" si="15"/>
        <v>0</v>
      </c>
      <c r="K37" s="19">
        <f t="shared" si="16"/>
        <v>900</v>
      </c>
      <c r="L37" s="21">
        <f t="shared" si="17"/>
        <v>2</v>
      </c>
      <c r="M37" s="20">
        <v>280.0</v>
      </c>
      <c r="N37" s="19">
        <v>33.6</v>
      </c>
      <c r="O37" s="19">
        <v>28.0</v>
      </c>
      <c r="P37" s="32">
        <f t="shared" si="18"/>
        <v>340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19.5" customHeight="1">
      <c r="A38" s="31" t="s">
        <v>41</v>
      </c>
      <c r="B38" s="17">
        <v>220.0</v>
      </c>
      <c r="C38" s="18"/>
      <c r="D38" s="19">
        <f t="shared" si="13"/>
        <v>0</v>
      </c>
      <c r="E38" s="51"/>
      <c r="F38" s="18"/>
      <c r="G38" s="19">
        <f t="shared" si="14"/>
        <v>0</v>
      </c>
      <c r="H38" s="20"/>
      <c r="I38" s="19"/>
      <c r="J38" s="19">
        <f t="shared" si="15"/>
        <v>0</v>
      </c>
      <c r="K38" s="19">
        <f t="shared" si="16"/>
        <v>0</v>
      </c>
      <c r="L38" s="21">
        <f t="shared" si="17"/>
        <v>0</v>
      </c>
      <c r="M38" s="20">
        <v>120.0</v>
      </c>
      <c r="N38" s="19"/>
      <c r="O38" s="19"/>
      <c r="P38" s="32">
        <f t="shared" si="18"/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15.75" customHeight="1">
      <c r="A39" s="3"/>
      <c r="B39" s="33"/>
      <c r="C39" s="33" t="s">
        <v>26</v>
      </c>
      <c r="D39" s="33">
        <f>SUM(D30:D38)</f>
        <v>5215</v>
      </c>
      <c r="E39" s="33"/>
      <c r="F39" s="33" t="s">
        <v>26</v>
      </c>
      <c r="G39" s="34">
        <f>SUM(G30:G38)</f>
        <v>0</v>
      </c>
      <c r="H39" s="35"/>
      <c r="I39" s="35" t="s">
        <v>26</v>
      </c>
      <c r="J39" s="33">
        <f>SUM(J30:J38)</f>
        <v>0</v>
      </c>
      <c r="K39" s="118">
        <f t="shared" si="16"/>
        <v>5215</v>
      </c>
      <c r="L39" s="119"/>
      <c r="M39" s="35" t="s">
        <v>26</v>
      </c>
      <c r="N39" s="33"/>
      <c r="O39" s="33"/>
      <c r="P39" s="33">
        <f>SUM(P27:P35)</f>
        <v>1945</v>
      </c>
      <c r="Q39" s="3"/>
      <c r="R39" s="3"/>
      <c r="S39" s="3"/>
      <c r="T39" s="3"/>
      <c r="U39" s="2"/>
      <c r="V39" s="2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27.0" customHeight="1">
      <c r="A40" s="139" t="s">
        <v>112</v>
      </c>
      <c r="B40" s="8" t="s">
        <v>2</v>
      </c>
      <c r="C40" s="9" t="s">
        <v>3</v>
      </c>
      <c r="D40" s="10" t="s">
        <v>4</v>
      </c>
      <c r="E40" s="8" t="s">
        <v>5</v>
      </c>
      <c r="F40" s="9" t="s">
        <v>3</v>
      </c>
      <c r="G40" s="9" t="s">
        <v>4</v>
      </c>
      <c r="H40" s="46" t="s">
        <v>6</v>
      </c>
      <c r="I40" s="11" t="s">
        <v>3</v>
      </c>
      <c r="J40" s="11" t="s">
        <v>7</v>
      </c>
      <c r="K40" s="116" t="s">
        <v>96</v>
      </c>
      <c r="L40" s="12" t="s">
        <v>8</v>
      </c>
      <c r="M40" s="8" t="s">
        <v>9</v>
      </c>
      <c r="N40" s="10" t="s">
        <v>10</v>
      </c>
      <c r="O40" s="10" t="s">
        <v>11</v>
      </c>
      <c r="P40" s="9" t="s">
        <v>12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19.5" customHeight="1">
      <c r="A41" s="50" t="s">
        <v>113</v>
      </c>
      <c r="B41" s="68">
        <v>400.0</v>
      </c>
      <c r="C41" s="26"/>
      <c r="D41" s="19">
        <f>B41*C41</f>
        <v>0</v>
      </c>
      <c r="E41" s="51"/>
      <c r="F41" s="18"/>
      <c r="G41" s="19">
        <f>E41*F41</f>
        <v>0</v>
      </c>
      <c r="H41" s="20"/>
      <c r="I41" s="19"/>
      <c r="J41" s="19">
        <f>H41*I41</f>
        <v>0</v>
      </c>
      <c r="K41" s="19">
        <f t="shared" ref="K41:K42" si="19">D41+G41+J41</f>
        <v>0</v>
      </c>
      <c r="L41" s="21">
        <f>C41+F41+I41</f>
        <v>0</v>
      </c>
      <c r="M41" s="122">
        <v>350.0</v>
      </c>
      <c r="N41" s="19"/>
      <c r="O41" s="19"/>
      <c r="P41" s="32">
        <f>((B41-M41)*C41)+((E41-M41)*F41)+((H41-M41)*I41)</f>
        <v>0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5.75" customHeight="1">
      <c r="A42" s="3"/>
      <c r="B42" s="33"/>
      <c r="C42" s="33" t="s">
        <v>26</v>
      </c>
      <c r="D42" s="33">
        <f>D41</f>
        <v>0</v>
      </c>
      <c r="E42" s="33"/>
      <c r="F42" s="33" t="s">
        <v>26</v>
      </c>
      <c r="G42" s="34">
        <f>G41</f>
        <v>0</v>
      </c>
      <c r="H42" s="35"/>
      <c r="I42" s="35" t="s">
        <v>26</v>
      </c>
      <c r="J42" s="33">
        <f>J41</f>
        <v>0</v>
      </c>
      <c r="K42" s="118">
        <f t="shared" si="19"/>
        <v>0</v>
      </c>
      <c r="L42" s="119"/>
      <c r="M42" s="35" t="s">
        <v>26</v>
      </c>
      <c r="N42" s="33"/>
      <c r="O42" s="33"/>
      <c r="P42" s="33">
        <f>SUM(P30:P38)</f>
        <v>1705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5.5" customHeight="1">
      <c r="A43" s="36" t="s">
        <v>42</v>
      </c>
      <c r="B43" s="8" t="s">
        <v>2</v>
      </c>
      <c r="C43" s="37" t="s">
        <v>3</v>
      </c>
      <c r="D43" s="38" t="s">
        <v>4</v>
      </c>
      <c r="E43" s="39" t="s">
        <v>5</v>
      </c>
      <c r="F43" s="37" t="s">
        <v>3</v>
      </c>
      <c r="G43" s="37" t="s">
        <v>4</v>
      </c>
      <c r="H43" s="40" t="s">
        <v>6</v>
      </c>
      <c r="I43" s="41" t="s">
        <v>3</v>
      </c>
      <c r="J43" s="41" t="s">
        <v>7</v>
      </c>
      <c r="K43" s="116" t="s">
        <v>96</v>
      </c>
      <c r="L43" s="12" t="s">
        <v>8</v>
      </c>
      <c r="M43" s="8" t="s">
        <v>9</v>
      </c>
      <c r="N43" s="10" t="s">
        <v>10</v>
      </c>
      <c r="O43" s="10" t="s">
        <v>11</v>
      </c>
      <c r="P43" s="41" t="s">
        <v>12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22" t="s">
        <v>43</v>
      </c>
      <c r="B44" s="17">
        <v>250.0</v>
      </c>
      <c r="C44" s="18"/>
      <c r="D44" s="18">
        <f t="shared" ref="D44:D64" si="20">B44*C44</f>
        <v>0</v>
      </c>
      <c r="E44" s="20"/>
      <c r="F44" s="18"/>
      <c r="G44" s="18">
        <f t="shared" ref="G44:G64" si="21">E44*F44</f>
        <v>0</v>
      </c>
      <c r="H44" s="20"/>
      <c r="I44" s="19"/>
      <c r="J44" s="21">
        <f t="shared" ref="J44:J64" si="22">H44*I44</f>
        <v>0</v>
      </c>
      <c r="K44" s="19">
        <f t="shared" ref="K44:K65" si="23">D44+G44+J44</f>
        <v>0</v>
      </c>
      <c r="L44" s="21">
        <f t="shared" ref="L44:L64" si="24">C44+F44+I44</f>
        <v>0</v>
      </c>
      <c r="M44" s="20"/>
      <c r="N44" s="19"/>
      <c r="O44" s="19"/>
      <c r="P44" s="21">
        <f t="shared" ref="P44:P62" si="25">((B44-M44)*C44)+((E44-M44)*F44)+((H44-M44)*I44)</f>
        <v>0</v>
      </c>
      <c r="Q44" s="3"/>
      <c r="R44" s="3"/>
      <c r="S44" s="3"/>
      <c r="T44" s="3"/>
      <c r="U44" s="2"/>
      <c r="V44" s="2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20.25" customHeight="1">
      <c r="A45" s="44" t="s">
        <v>44</v>
      </c>
      <c r="B45" s="17">
        <v>250.0</v>
      </c>
      <c r="C45" s="18"/>
      <c r="D45" s="18">
        <f t="shared" si="20"/>
        <v>0</v>
      </c>
      <c r="E45" s="122">
        <v>150.0</v>
      </c>
      <c r="F45" s="26"/>
      <c r="G45" s="18">
        <f t="shared" si="21"/>
        <v>0</v>
      </c>
      <c r="H45" s="20"/>
      <c r="I45" s="32"/>
      <c r="J45" s="52">
        <f t="shared" si="22"/>
        <v>0</v>
      </c>
      <c r="K45" s="19">
        <f t="shared" si="23"/>
        <v>0</v>
      </c>
      <c r="L45" s="21">
        <f t="shared" si="24"/>
        <v>0</v>
      </c>
      <c r="M45" s="20"/>
      <c r="N45" s="19"/>
      <c r="O45" s="19"/>
      <c r="P45" s="52">
        <f t="shared" si="25"/>
        <v>0</v>
      </c>
      <c r="Q45" s="3"/>
      <c r="R45" s="3"/>
      <c r="S45" s="3"/>
      <c r="T45" s="3"/>
      <c r="U45" s="2"/>
      <c r="V45" s="2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20.25" customHeight="1">
      <c r="A46" s="53" t="s">
        <v>45</v>
      </c>
      <c r="B46" s="17">
        <v>50.0</v>
      </c>
      <c r="C46" s="26"/>
      <c r="D46" s="18">
        <f t="shared" si="20"/>
        <v>0</v>
      </c>
      <c r="E46" s="20">
        <v>35.0</v>
      </c>
      <c r="F46" s="18"/>
      <c r="G46" s="18">
        <f t="shared" si="21"/>
        <v>0</v>
      </c>
      <c r="H46" s="20"/>
      <c r="I46" s="19"/>
      <c r="J46" s="21">
        <f t="shared" si="22"/>
        <v>0</v>
      </c>
      <c r="K46" s="19">
        <f t="shared" si="23"/>
        <v>0</v>
      </c>
      <c r="L46" s="21">
        <f t="shared" si="24"/>
        <v>0</v>
      </c>
      <c r="M46" s="20"/>
      <c r="N46" s="19"/>
      <c r="O46" s="19"/>
      <c r="P46" s="21">
        <f t="shared" si="25"/>
        <v>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46</v>
      </c>
      <c r="B47" s="17">
        <v>150.0</v>
      </c>
      <c r="C47" s="26">
        <v>7.0</v>
      </c>
      <c r="D47" s="19">
        <f t="shared" si="20"/>
        <v>1050</v>
      </c>
      <c r="E47" s="20">
        <v>120.0</v>
      </c>
      <c r="F47" s="18"/>
      <c r="G47" s="18">
        <f t="shared" si="21"/>
        <v>0</v>
      </c>
      <c r="H47" s="20">
        <v>75.0</v>
      </c>
      <c r="I47" s="19"/>
      <c r="J47" s="21">
        <f t="shared" si="22"/>
        <v>0</v>
      </c>
      <c r="K47" s="19">
        <f t="shared" si="23"/>
        <v>1050</v>
      </c>
      <c r="L47" s="21">
        <f t="shared" si="24"/>
        <v>7</v>
      </c>
      <c r="M47" s="20"/>
      <c r="N47" s="19"/>
      <c r="O47" s="19"/>
      <c r="P47" s="19">
        <f t="shared" si="25"/>
        <v>1050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22" t="s">
        <v>47</v>
      </c>
      <c r="B48" s="17">
        <v>800.0</v>
      </c>
      <c r="C48" s="18"/>
      <c r="D48" s="18">
        <f t="shared" si="20"/>
        <v>0</v>
      </c>
      <c r="E48" s="20">
        <v>750.0</v>
      </c>
      <c r="F48" s="18"/>
      <c r="G48" s="18">
        <f t="shared" si="21"/>
        <v>0</v>
      </c>
      <c r="H48" s="20">
        <v>700.0</v>
      </c>
      <c r="I48" s="19"/>
      <c r="J48" s="21">
        <f t="shared" si="22"/>
        <v>0</v>
      </c>
      <c r="K48" s="19">
        <f t="shared" si="23"/>
        <v>0</v>
      </c>
      <c r="L48" s="21">
        <f t="shared" si="24"/>
        <v>0</v>
      </c>
      <c r="M48" s="20"/>
      <c r="N48" s="19"/>
      <c r="O48" s="19"/>
      <c r="P48" s="19">
        <f t="shared" si="25"/>
        <v>0</v>
      </c>
      <c r="Q48" s="3"/>
      <c r="R48" s="3"/>
      <c r="S48" s="3"/>
      <c r="T48" s="3"/>
      <c r="U48" s="2"/>
      <c r="V48" s="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20.25" customHeight="1">
      <c r="A49" s="54" t="s">
        <v>48</v>
      </c>
      <c r="B49" s="25">
        <v>190.0</v>
      </c>
      <c r="C49" s="55">
        <v>4.0</v>
      </c>
      <c r="D49" s="56">
        <f t="shared" si="20"/>
        <v>760</v>
      </c>
      <c r="E49" s="20">
        <v>175.0</v>
      </c>
      <c r="F49" s="141">
        <v>1.0</v>
      </c>
      <c r="G49" s="56">
        <f t="shared" si="21"/>
        <v>175</v>
      </c>
      <c r="H49" s="20">
        <v>150.0</v>
      </c>
      <c r="I49" s="28"/>
      <c r="J49" s="58">
        <f t="shared" si="22"/>
        <v>0</v>
      </c>
      <c r="K49" s="19">
        <f t="shared" si="23"/>
        <v>935</v>
      </c>
      <c r="L49" s="21">
        <f t="shared" si="24"/>
        <v>5</v>
      </c>
      <c r="M49" s="20">
        <v>117.0</v>
      </c>
      <c r="N49" s="27">
        <v>14.04</v>
      </c>
      <c r="O49" s="27">
        <v>11.7</v>
      </c>
      <c r="P49" s="19">
        <f t="shared" si="25"/>
        <v>350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20.25" customHeight="1">
      <c r="A50" s="59" t="s">
        <v>48</v>
      </c>
      <c r="B50" s="60">
        <v>180.0</v>
      </c>
      <c r="C50" s="137">
        <v>1.0</v>
      </c>
      <c r="D50" s="61">
        <f t="shared" si="20"/>
        <v>180</v>
      </c>
      <c r="E50" s="20">
        <v>165.0</v>
      </c>
      <c r="F50" s="62"/>
      <c r="G50" s="61">
        <f t="shared" si="21"/>
        <v>0</v>
      </c>
      <c r="H50" s="20">
        <v>140.0</v>
      </c>
      <c r="I50" s="27"/>
      <c r="J50" s="63">
        <f t="shared" si="22"/>
        <v>0</v>
      </c>
      <c r="K50" s="19">
        <f t="shared" si="23"/>
        <v>180</v>
      </c>
      <c r="L50" s="21">
        <f t="shared" si="24"/>
        <v>1</v>
      </c>
      <c r="M50" s="20">
        <v>110.0</v>
      </c>
      <c r="N50" s="27">
        <v>13.2</v>
      </c>
      <c r="O50" s="27">
        <v>11.0</v>
      </c>
      <c r="P50" s="32">
        <f t="shared" si="25"/>
        <v>70</v>
      </c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20.25" customHeight="1">
      <c r="A51" s="64" t="s">
        <v>49</v>
      </c>
      <c r="B51" s="17">
        <v>75.0</v>
      </c>
      <c r="C51" s="18"/>
      <c r="D51" s="18">
        <f t="shared" si="20"/>
        <v>0</v>
      </c>
      <c r="E51" s="20"/>
      <c r="F51" s="18"/>
      <c r="G51" s="18">
        <f t="shared" si="21"/>
        <v>0</v>
      </c>
      <c r="H51" s="20"/>
      <c r="I51" s="19"/>
      <c r="J51" s="21">
        <f t="shared" si="22"/>
        <v>0</v>
      </c>
      <c r="K51" s="19">
        <f t="shared" si="23"/>
        <v>0</v>
      </c>
      <c r="L51" s="21">
        <f t="shared" si="24"/>
        <v>0</v>
      </c>
      <c r="M51" s="20"/>
      <c r="N51" s="19"/>
      <c r="O51" s="19"/>
      <c r="P51" s="32">
        <f t="shared" si="25"/>
        <v>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49</v>
      </c>
      <c r="B52" s="17">
        <v>100.0</v>
      </c>
      <c r="C52" s="26"/>
      <c r="D52" s="18">
        <f t="shared" si="20"/>
        <v>0</v>
      </c>
      <c r="E52" s="20">
        <v>80.0</v>
      </c>
      <c r="F52" s="26"/>
      <c r="G52" s="18">
        <f t="shared" si="21"/>
        <v>0</v>
      </c>
      <c r="H52" s="20">
        <v>70.0</v>
      </c>
      <c r="I52" s="19"/>
      <c r="J52" s="21">
        <f t="shared" si="22"/>
        <v>0</v>
      </c>
      <c r="K52" s="19">
        <f t="shared" si="23"/>
        <v>0</v>
      </c>
      <c r="L52" s="21">
        <f t="shared" si="24"/>
        <v>0</v>
      </c>
      <c r="M52" s="20"/>
      <c r="N52" s="19"/>
      <c r="O52" s="19"/>
      <c r="P52" s="21">
        <f t="shared" si="25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50</v>
      </c>
      <c r="B53" s="17">
        <v>600.0</v>
      </c>
      <c r="C53" s="26"/>
      <c r="D53" s="18">
        <f t="shared" si="20"/>
        <v>0</v>
      </c>
      <c r="E53" s="20">
        <v>500.0</v>
      </c>
      <c r="F53" s="18"/>
      <c r="G53" s="18">
        <f t="shared" si="21"/>
        <v>0</v>
      </c>
      <c r="H53" s="20">
        <v>400.0</v>
      </c>
      <c r="I53" s="19"/>
      <c r="J53" s="21">
        <f t="shared" si="22"/>
        <v>0</v>
      </c>
      <c r="K53" s="19">
        <f t="shared" si="23"/>
        <v>0</v>
      </c>
      <c r="L53" s="21">
        <f t="shared" si="24"/>
        <v>0</v>
      </c>
      <c r="M53" s="20"/>
      <c r="N53" s="19"/>
      <c r="O53" s="19"/>
      <c r="P53" s="21">
        <f t="shared" si="25"/>
        <v>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22" t="s">
        <v>51</v>
      </c>
      <c r="B54" s="17">
        <v>150.0</v>
      </c>
      <c r="C54" s="26">
        <v>1.0</v>
      </c>
      <c r="D54" s="18">
        <f t="shared" si="20"/>
        <v>150</v>
      </c>
      <c r="E54" s="20">
        <v>125.0</v>
      </c>
      <c r="F54" s="18"/>
      <c r="G54" s="18">
        <f t="shared" si="21"/>
        <v>0</v>
      </c>
      <c r="H54" s="20">
        <v>100.0</v>
      </c>
      <c r="I54" s="19"/>
      <c r="J54" s="21">
        <f t="shared" si="22"/>
        <v>0</v>
      </c>
      <c r="K54" s="19">
        <f t="shared" si="23"/>
        <v>150</v>
      </c>
      <c r="L54" s="21">
        <f t="shared" si="24"/>
        <v>1</v>
      </c>
      <c r="M54" s="20"/>
      <c r="N54" s="19"/>
      <c r="O54" s="19"/>
      <c r="P54" s="21">
        <f t="shared" si="25"/>
        <v>150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65" t="s">
        <v>52</v>
      </c>
      <c r="B55" s="17">
        <v>200.0</v>
      </c>
      <c r="C55" s="26"/>
      <c r="D55" s="18">
        <f t="shared" si="20"/>
        <v>0</v>
      </c>
      <c r="E55" s="20">
        <v>175.0</v>
      </c>
      <c r="F55" s="18"/>
      <c r="G55" s="18">
        <f t="shared" si="21"/>
        <v>0</v>
      </c>
      <c r="H55" s="20">
        <v>150.0</v>
      </c>
      <c r="I55" s="32"/>
      <c r="J55" s="52">
        <f t="shared" si="22"/>
        <v>0</v>
      </c>
      <c r="K55" s="19">
        <f t="shared" si="23"/>
        <v>0</v>
      </c>
      <c r="L55" s="21">
        <f t="shared" si="24"/>
        <v>0</v>
      </c>
      <c r="M55" s="20"/>
      <c r="N55" s="19"/>
      <c r="O55" s="19"/>
      <c r="P55" s="52">
        <f t="shared" si="25"/>
        <v>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22" t="s">
        <v>53</v>
      </c>
      <c r="B56" s="17">
        <v>250.0</v>
      </c>
      <c r="C56" s="26">
        <v>7.0</v>
      </c>
      <c r="D56" s="18">
        <f t="shared" si="20"/>
        <v>1750</v>
      </c>
      <c r="E56" s="20">
        <v>230.0</v>
      </c>
      <c r="F56" s="18"/>
      <c r="G56" s="18">
        <f t="shared" si="21"/>
        <v>0</v>
      </c>
      <c r="H56" s="20">
        <v>200.0</v>
      </c>
      <c r="I56" s="117"/>
      <c r="J56" s="21">
        <f t="shared" si="22"/>
        <v>0</v>
      </c>
      <c r="K56" s="19">
        <f t="shared" si="23"/>
        <v>1750</v>
      </c>
      <c r="L56" s="21">
        <f t="shared" si="24"/>
        <v>7</v>
      </c>
      <c r="M56" s="20"/>
      <c r="N56" s="19"/>
      <c r="O56" s="19"/>
      <c r="P56" s="21">
        <f t="shared" si="25"/>
        <v>1750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22" t="s">
        <v>54</v>
      </c>
      <c r="B57" s="17">
        <v>120.0</v>
      </c>
      <c r="C57" s="18"/>
      <c r="D57" s="18">
        <f t="shared" si="20"/>
        <v>0</v>
      </c>
      <c r="E57" s="20">
        <v>100.0</v>
      </c>
      <c r="F57" s="18"/>
      <c r="G57" s="18">
        <f t="shared" si="21"/>
        <v>0</v>
      </c>
      <c r="H57" s="20">
        <v>80.0</v>
      </c>
      <c r="I57" s="19"/>
      <c r="J57" s="21">
        <f t="shared" si="22"/>
        <v>0</v>
      </c>
      <c r="K57" s="19">
        <f t="shared" si="23"/>
        <v>0</v>
      </c>
      <c r="L57" s="21">
        <f t="shared" si="24"/>
        <v>0</v>
      </c>
      <c r="M57" s="20"/>
      <c r="N57" s="19"/>
      <c r="O57" s="19"/>
      <c r="P57" s="21">
        <f t="shared" si="25"/>
        <v>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22" t="s">
        <v>55</v>
      </c>
      <c r="B58" s="17">
        <v>160.0</v>
      </c>
      <c r="C58" s="26"/>
      <c r="D58" s="66">
        <f t="shared" si="20"/>
        <v>0</v>
      </c>
      <c r="E58" s="20"/>
      <c r="F58" s="18"/>
      <c r="G58" s="18">
        <f t="shared" si="21"/>
        <v>0</v>
      </c>
      <c r="H58" s="20"/>
      <c r="I58" s="19"/>
      <c r="J58" s="21">
        <f t="shared" si="22"/>
        <v>0</v>
      </c>
      <c r="K58" s="19">
        <f t="shared" si="23"/>
        <v>0</v>
      </c>
      <c r="L58" s="21">
        <f t="shared" si="24"/>
        <v>0</v>
      </c>
      <c r="M58" s="20"/>
      <c r="N58" s="19"/>
      <c r="O58" s="19"/>
      <c r="P58" s="21">
        <f t="shared" si="25"/>
        <v>0</v>
      </c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44" t="s">
        <v>56</v>
      </c>
      <c r="B59" s="17">
        <v>300.0</v>
      </c>
      <c r="C59" s="26">
        <v>2.0</v>
      </c>
      <c r="D59" s="18">
        <f t="shared" si="20"/>
        <v>600</v>
      </c>
      <c r="E59" s="20">
        <v>275.0</v>
      </c>
      <c r="F59" s="18"/>
      <c r="G59" s="18">
        <f t="shared" si="21"/>
        <v>0</v>
      </c>
      <c r="H59" s="20">
        <v>250.0</v>
      </c>
      <c r="I59" s="82"/>
      <c r="J59" s="52">
        <f t="shared" si="22"/>
        <v>0</v>
      </c>
      <c r="K59" s="19">
        <f t="shared" si="23"/>
        <v>600</v>
      </c>
      <c r="L59" s="21">
        <f t="shared" si="24"/>
        <v>2</v>
      </c>
      <c r="M59" s="20"/>
      <c r="N59" s="19"/>
      <c r="O59" s="19"/>
      <c r="P59" s="52">
        <f t="shared" si="25"/>
        <v>600</v>
      </c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20.25" customHeight="1">
      <c r="A60" s="67" t="s">
        <v>57</v>
      </c>
      <c r="B60" s="68">
        <v>150.0</v>
      </c>
      <c r="C60" s="26"/>
      <c r="D60" s="18">
        <f t="shared" si="20"/>
        <v>0</v>
      </c>
      <c r="E60" s="20"/>
      <c r="F60" s="18"/>
      <c r="G60" s="18">
        <f t="shared" si="21"/>
        <v>0</v>
      </c>
      <c r="H60" s="20"/>
      <c r="I60" s="32"/>
      <c r="J60" s="52">
        <f t="shared" si="22"/>
        <v>0</v>
      </c>
      <c r="K60" s="19">
        <f t="shared" si="23"/>
        <v>0</v>
      </c>
      <c r="L60" s="21">
        <f t="shared" si="24"/>
        <v>0</v>
      </c>
      <c r="M60" s="20"/>
      <c r="N60" s="19"/>
      <c r="O60" s="19"/>
      <c r="P60" s="52">
        <f t="shared" si="25"/>
        <v>0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0.25" customHeight="1">
      <c r="A61" s="44" t="s">
        <v>58</v>
      </c>
      <c r="B61" s="17">
        <v>500.0</v>
      </c>
      <c r="C61" s="18"/>
      <c r="D61" s="18">
        <f t="shared" si="20"/>
        <v>0</v>
      </c>
      <c r="E61" s="20">
        <v>450.0</v>
      </c>
      <c r="F61" s="18"/>
      <c r="G61" s="18">
        <f t="shared" si="21"/>
        <v>0</v>
      </c>
      <c r="H61" s="20">
        <v>400.0</v>
      </c>
      <c r="I61" s="32"/>
      <c r="J61" s="52">
        <f t="shared" si="22"/>
        <v>0</v>
      </c>
      <c r="K61" s="19">
        <f t="shared" si="23"/>
        <v>0</v>
      </c>
      <c r="L61" s="21">
        <f t="shared" si="24"/>
        <v>0</v>
      </c>
      <c r="M61" s="20"/>
      <c r="N61" s="19"/>
      <c r="O61" s="19"/>
      <c r="P61" s="52">
        <f t="shared" si="25"/>
        <v>0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44" t="s">
        <v>59</v>
      </c>
      <c r="B62" s="42">
        <v>350.0</v>
      </c>
      <c r="C62" s="48"/>
      <c r="D62" s="43">
        <f t="shared" si="20"/>
        <v>0</v>
      </c>
      <c r="E62" s="20">
        <v>300.0</v>
      </c>
      <c r="F62" s="43"/>
      <c r="G62" s="43">
        <f t="shared" si="21"/>
        <v>0</v>
      </c>
      <c r="H62" s="20">
        <v>250.0</v>
      </c>
      <c r="I62" s="32"/>
      <c r="J62" s="52">
        <f t="shared" si="22"/>
        <v>0</v>
      </c>
      <c r="K62" s="19">
        <f t="shared" si="23"/>
        <v>0</v>
      </c>
      <c r="L62" s="21">
        <f t="shared" si="24"/>
        <v>0</v>
      </c>
      <c r="M62" s="20"/>
      <c r="N62" s="19"/>
      <c r="O62" s="19"/>
      <c r="P62" s="52">
        <f t="shared" si="25"/>
        <v>0</v>
      </c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67" t="s">
        <v>109</v>
      </c>
      <c r="B63" s="42">
        <v>250.0</v>
      </c>
      <c r="C63" s="48"/>
      <c r="D63" s="43">
        <f t="shared" si="20"/>
        <v>0</v>
      </c>
      <c r="E63" s="51">
        <v>200.0</v>
      </c>
      <c r="F63" s="43"/>
      <c r="G63" s="43">
        <f t="shared" si="21"/>
        <v>0</v>
      </c>
      <c r="H63" s="51">
        <v>180.0</v>
      </c>
      <c r="I63" s="32"/>
      <c r="J63" s="52">
        <f t="shared" si="22"/>
        <v>0</v>
      </c>
      <c r="K63" s="19">
        <f t="shared" si="23"/>
        <v>0</v>
      </c>
      <c r="L63" s="21">
        <f t="shared" si="24"/>
        <v>0</v>
      </c>
      <c r="M63" s="51"/>
      <c r="N63" s="19"/>
      <c r="O63" s="19"/>
      <c r="P63" s="32"/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20.25" customHeight="1">
      <c r="A64" s="44" t="s">
        <v>60</v>
      </c>
      <c r="B64" s="42">
        <v>250.0</v>
      </c>
      <c r="C64" s="48"/>
      <c r="D64" s="43">
        <f t="shared" si="20"/>
        <v>0</v>
      </c>
      <c r="E64" s="51">
        <v>200.0</v>
      </c>
      <c r="F64" s="43"/>
      <c r="G64" s="43">
        <f t="shared" si="21"/>
        <v>0</v>
      </c>
      <c r="H64" s="51">
        <v>180.0</v>
      </c>
      <c r="I64" s="32"/>
      <c r="J64" s="52">
        <f t="shared" si="22"/>
        <v>0</v>
      </c>
      <c r="K64" s="19">
        <f t="shared" si="23"/>
        <v>0</v>
      </c>
      <c r="L64" s="21">
        <f t="shared" si="24"/>
        <v>0</v>
      </c>
      <c r="M64" s="51"/>
      <c r="N64" s="19"/>
      <c r="O64" s="19"/>
      <c r="P64" s="32"/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15.75" customHeight="1">
      <c r="A65" s="44" t="s">
        <v>61</v>
      </c>
      <c r="B65" s="69"/>
      <c r="C65" s="70" t="s">
        <v>26</v>
      </c>
      <c r="D65" s="70">
        <f>SUM(D44:D64)</f>
        <v>4490</v>
      </c>
      <c r="E65" s="70"/>
      <c r="F65" s="70" t="s">
        <v>26</v>
      </c>
      <c r="G65" s="70">
        <f>SUM(G44:G64)</f>
        <v>175</v>
      </c>
      <c r="H65" s="71"/>
      <c r="I65" s="71" t="s">
        <v>26</v>
      </c>
      <c r="J65" s="70">
        <f>SUM(J44:J64)</f>
        <v>0</v>
      </c>
      <c r="K65" s="123">
        <f t="shared" si="23"/>
        <v>4665</v>
      </c>
      <c r="L65" s="123"/>
      <c r="M65" s="71" t="s">
        <v>26</v>
      </c>
      <c r="N65" s="70"/>
      <c r="O65" s="70"/>
      <c r="P65" s="70">
        <f>SUM(P44:P64)</f>
        <v>3970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6.25" customHeight="1">
      <c r="A66" s="72" t="s">
        <v>62</v>
      </c>
      <c r="B66" s="8" t="s">
        <v>2</v>
      </c>
      <c r="C66" s="37" t="s">
        <v>3</v>
      </c>
      <c r="D66" s="38" t="s">
        <v>4</v>
      </c>
      <c r="E66" s="39" t="s">
        <v>5</v>
      </c>
      <c r="F66" s="37" t="s">
        <v>3</v>
      </c>
      <c r="G66" s="37" t="s">
        <v>4</v>
      </c>
      <c r="H66" s="40" t="s">
        <v>6</v>
      </c>
      <c r="I66" s="41" t="s">
        <v>3</v>
      </c>
      <c r="J66" s="41" t="s">
        <v>7</v>
      </c>
      <c r="K66" s="116" t="s">
        <v>96</v>
      </c>
      <c r="L66" s="12" t="s">
        <v>8</v>
      </c>
      <c r="M66" s="8" t="s">
        <v>9</v>
      </c>
      <c r="N66" s="10" t="s">
        <v>10</v>
      </c>
      <c r="O66" s="10" t="s">
        <v>11</v>
      </c>
      <c r="P66" s="41" t="s">
        <v>12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63</v>
      </c>
      <c r="B67" s="42">
        <v>320.0</v>
      </c>
      <c r="C67" s="48"/>
      <c r="D67" s="32">
        <f t="shared" ref="D67:D77" si="26">B67*C67</f>
        <v>0</v>
      </c>
      <c r="E67" s="20">
        <v>300.0</v>
      </c>
      <c r="F67" s="43"/>
      <c r="G67" s="32">
        <f t="shared" ref="G67:G77" si="27">E67*F67</f>
        <v>0</v>
      </c>
      <c r="H67" s="20">
        <v>300.0</v>
      </c>
      <c r="I67" s="32"/>
      <c r="J67" s="32">
        <f t="shared" ref="J67:J77" si="28">H67*I67</f>
        <v>0</v>
      </c>
      <c r="K67" s="19">
        <f t="shared" ref="K67:K78" si="29">D67+G67+J67</f>
        <v>0</v>
      </c>
      <c r="L67" s="21">
        <f t="shared" ref="L67:L77" si="30">C67+F67+I67</f>
        <v>0</v>
      </c>
      <c r="M67" s="20">
        <v>240.0</v>
      </c>
      <c r="N67" s="32">
        <v>28.8</v>
      </c>
      <c r="O67" s="32">
        <v>24.0</v>
      </c>
      <c r="P67" s="32">
        <f t="shared" ref="P67:P77" si="31">((B67-M67)*C67)+((E67-M67)*F67)+((H67-M67)*I67)</f>
        <v>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64</v>
      </c>
      <c r="B68" s="17">
        <v>80.0</v>
      </c>
      <c r="C68" s="26"/>
      <c r="D68" s="19">
        <f t="shared" si="26"/>
        <v>0</v>
      </c>
      <c r="E68" s="20">
        <v>70.0</v>
      </c>
      <c r="F68" s="18"/>
      <c r="G68" s="19">
        <f t="shared" si="27"/>
        <v>0</v>
      </c>
      <c r="H68" s="20">
        <v>60.0</v>
      </c>
      <c r="I68" s="32"/>
      <c r="J68" s="32">
        <f t="shared" si="28"/>
        <v>0</v>
      </c>
      <c r="K68" s="19">
        <f t="shared" si="29"/>
        <v>0</v>
      </c>
      <c r="L68" s="21">
        <f t="shared" si="30"/>
        <v>0</v>
      </c>
      <c r="M68" s="20">
        <v>60.0</v>
      </c>
      <c r="N68" s="32"/>
      <c r="O68" s="32"/>
      <c r="P68" s="32">
        <f t="shared" si="31"/>
        <v>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64</v>
      </c>
      <c r="B69" s="17">
        <v>130.0</v>
      </c>
      <c r="C69" s="26"/>
      <c r="D69" s="19">
        <f t="shared" si="26"/>
        <v>0</v>
      </c>
      <c r="E69" s="20">
        <v>120.0</v>
      </c>
      <c r="F69" s="18"/>
      <c r="G69" s="19">
        <f t="shared" si="27"/>
        <v>0</v>
      </c>
      <c r="H69" s="20">
        <v>110.0</v>
      </c>
      <c r="I69" s="32"/>
      <c r="J69" s="32">
        <f t="shared" si="28"/>
        <v>0</v>
      </c>
      <c r="K69" s="19">
        <f t="shared" si="29"/>
        <v>0</v>
      </c>
      <c r="L69" s="21">
        <f t="shared" si="30"/>
        <v>0</v>
      </c>
      <c r="M69" s="20">
        <v>100.0</v>
      </c>
      <c r="N69" s="32"/>
      <c r="O69" s="32"/>
      <c r="P69" s="32">
        <f t="shared" si="31"/>
        <v>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65</v>
      </c>
      <c r="B70" s="17">
        <v>430.0</v>
      </c>
      <c r="C70" s="26"/>
      <c r="D70" s="21">
        <f t="shared" si="26"/>
        <v>0</v>
      </c>
      <c r="E70" s="20">
        <v>430.0</v>
      </c>
      <c r="F70" s="18"/>
      <c r="G70" s="19">
        <f t="shared" si="27"/>
        <v>0</v>
      </c>
      <c r="H70" s="20">
        <v>430.0</v>
      </c>
      <c r="I70" s="32"/>
      <c r="J70" s="32">
        <f t="shared" si="28"/>
        <v>0</v>
      </c>
      <c r="K70" s="19">
        <f t="shared" si="29"/>
        <v>0</v>
      </c>
      <c r="L70" s="21">
        <f t="shared" si="30"/>
        <v>0</v>
      </c>
      <c r="M70" s="20">
        <v>350.0</v>
      </c>
      <c r="N70" s="32">
        <v>42.0</v>
      </c>
      <c r="O70" s="32">
        <v>35.0</v>
      </c>
      <c r="P70" s="32">
        <f t="shared" si="31"/>
        <v>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66</v>
      </c>
      <c r="B71" s="17">
        <v>170.0</v>
      </c>
      <c r="C71" s="18"/>
      <c r="D71" s="19">
        <f t="shared" si="26"/>
        <v>0</v>
      </c>
      <c r="E71" s="20">
        <v>160.0</v>
      </c>
      <c r="F71" s="18"/>
      <c r="G71" s="19">
        <f t="shared" si="27"/>
        <v>0</v>
      </c>
      <c r="H71" s="20">
        <v>150.0</v>
      </c>
      <c r="I71" s="32"/>
      <c r="J71" s="32">
        <f t="shared" si="28"/>
        <v>0</v>
      </c>
      <c r="K71" s="19">
        <f t="shared" si="29"/>
        <v>0</v>
      </c>
      <c r="L71" s="21">
        <f t="shared" si="30"/>
        <v>0</v>
      </c>
      <c r="M71" s="20">
        <v>125.0</v>
      </c>
      <c r="N71" s="32">
        <v>15.0</v>
      </c>
      <c r="O71" s="32">
        <v>12.5</v>
      </c>
      <c r="P71" s="32">
        <f t="shared" si="31"/>
        <v>0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67</v>
      </c>
      <c r="B72" s="17">
        <v>220.0</v>
      </c>
      <c r="C72" s="18"/>
      <c r="D72" s="19">
        <f t="shared" si="26"/>
        <v>0</v>
      </c>
      <c r="E72" s="20"/>
      <c r="F72" s="18"/>
      <c r="G72" s="19">
        <f t="shared" si="27"/>
        <v>0</v>
      </c>
      <c r="H72" s="20"/>
      <c r="I72" s="32"/>
      <c r="J72" s="32">
        <f t="shared" si="28"/>
        <v>0</v>
      </c>
      <c r="K72" s="19">
        <f t="shared" si="29"/>
        <v>0</v>
      </c>
      <c r="L72" s="21">
        <f t="shared" si="30"/>
        <v>0</v>
      </c>
      <c r="M72" s="20"/>
      <c r="N72" s="32"/>
      <c r="O72" s="32"/>
      <c r="P72" s="32">
        <f t="shared" si="31"/>
        <v>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0.25" customHeight="1">
      <c r="A73" s="44" t="s">
        <v>68</v>
      </c>
      <c r="B73" s="17">
        <v>50.0</v>
      </c>
      <c r="C73" s="18"/>
      <c r="D73" s="19">
        <f t="shared" si="26"/>
        <v>0</v>
      </c>
      <c r="E73" s="20"/>
      <c r="F73" s="18"/>
      <c r="G73" s="19">
        <f t="shared" si="27"/>
        <v>0</v>
      </c>
      <c r="H73" s="20"/>
      <c r="I73" s="32"/>
      <c r="J73" s="32">
        <f t="shared" si="28"/>
        <v>0</v>
      </c>
      <c r="K73" s="19">
        <f t="shared" si="29"/>
        <v>0</v>
      </c>
      <c r="L73" s="21">
        <f t="shared" si="30"/>
        <v>0</v>
      </c>
      <c r="M73" s="20">
        <v>42.0</v>
      </c>
      <c r="N73" s="32"/>
      <c r="O73" s="32"/>
      <c r="P73" s="32">
        <f t="shared" si="31"/>
        <v>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0.25" customHeight="1">
      <c r="A74" s="44" t="s">
        <v>68</v>
      </c>
      <c r="B74" s="17">
        <v>25.0</v>
      </c>
      <c r="C74" s="18"/>
      <c r="D74" s="19">
        <f t="shared" si="26"/>
        <v>0</v>
      </c>
      <c r="E74" s="20"/>
      <c r="F74" s="18"/>
      <c r="G74" s="19">
        <f t="shared" si="27"/>
        <v>0</v>
      </c>
      <c r="H74" s="20"/>
      <c r="I74" s="32"/>
      <c r="J74" s="32">
        <f t="shared" si="28"/>
        <v>0</v>
      </c>
      <c r="K74" s="19">
        <f t="shared" si="29"/>
        <v>0</v>
      </c>
      <c r="L74" s="21">
        <f t="shared" si="30"/>
        <v>0</v>
      </c>
      <c r="M74" s="20">
        <v>20.0</v>
      </c>
      <c r="N74" s="32"/>
      <c r="O74" s="32"/>
      <c r="P74" s="32">
        <f t="shared" si="31"/>
        <v>0</v>
      </c>
      <c r="Q74" s="3"/>
      <c r="R74" s="3"/>
      <c r="S74" s="3"/>
      <c r="T74" s="3"/>
      <c r="U74" s="2"/>
      <c r="V74" s="2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44" t="s">
        <v>69</v>
      </c>
      <c r="B75" s="17">
        <v>115.0</v>
      </c>
      <c r="C75" s="26"/>
      <c r="D75" s="19">
        <f t="shared" si="26"/>
        <v>0</v>
      </c>
      <c r="E75" s="20">
        <v>110.0</v>
      </c>
      <c r="F75" s="18"/>
      <c r="G75" s="19">
        <f t="shared" si="27"/>
        <v>0</v>
      </c>
      <c r="H75" s="20">
        <v>105.0</v>
      </c>
      <c r="I75" s="32"/>
      <c r="J75" s="32">
        <f t="shared" si="28"/>
        <v>0</v>
      </c>
      <c r="K75" s="19">
        <f t="shared" si="29"/>
        <v>0</v>
      </c>
      <c r="L75" s="21">
        <f t="shared" si="30"/>
        <v>0</v>
      </c>
      <c r="M75" s="20">
        <v>85.0</v>
      </c>
      <c r="N75" s="32"/>
      <c r="O75" s="32"/>
      <c r="P75" s="32">
        <f t="shared" si="31"/>
        <v>0</v>
      </c>
      <c r="Q75" s="3"/>
      <c r="R75" s="3"/>
      <c r="S75" s="3"/>
      <c r="T75" s="3"/>
      <c r="U75" s="2"/>
      <c r="V75" s="2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44" t="s">
        <v>69</v>
      </c>
      <c r="B76" s="17">
        <v>20.0</v>
      </c>
      <c r="C76" s="26"/>
      <c r="D76" s="19">
        <f t="shared" si="26"/>
        <v>0</v>
      </c>
      <c r="E76" s="20">
        <v>20.0</v>
      </c>
      <c r="F76" s="18"/>
      <c r="G76" s="19">
        <f t="shared" si="27"/>
        <v>0</v>
      </c>
      <c r="H76" s="20">
        <v>20.0</v>
      </c>
      <c r="I76" s="32"/>
      <c r="J76" s="32">
        <f t="shared" si="28"/>
        <v>0</v>
      </c>
      <c r="K76" s="19">
        <f t="shared" si="29"/>
        <v>0</v>
      </c>
      <c r="L76" s="21">
        <f t="shared" si="30"/>
        <v>0</v>
      </c>
      <c r="M76" s="20">
        <v>15.0</v>
      </c>
      <c r="N76" s="32"/>
      <c r="O76" s="32"/>
      <c r="P76" s="32">
        <f t="shared" si="31"/>
        <v>0</v>
      </c>
      <c r="Q76" s="3"/>
      <c r="R76" s="3"/>
      <c r="S76" s="3"/>
      <c r="T76" s="3"/>
      <c r="U76" s="2"/>
      <c r="V76" s="2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0.25" customHeight="1">
      <c r="A77" s="44" t="s">
        <v>70</v>
      </c>
      <c r="B77" s="42">
        <v>230.0</v>
      </c>
      <c r="C77" s="43"/>
      <c r="D77" s="32">
        <f t="shared" si="26"/>
        <v>0</v>
      </c>
      <c r="E77" s="51"/>
      <c r="F77" s="43"/>
      <c r="G77" s="32">
        <f t="shared" si="27"/>
        <v>0</v>
      </c>
      <c r="H77" s="51"/>
      <c r="I77" s="32"/>
      <c r="J77" s="32">
        <f t="shared" si="28"/>
        <v>0</v>
      </c>
      <c r="K77" s="19">
        <f t="shared" si="29"/>
        <v>0</v>
      </c>
      <c r="L77" s="21">
        <f t="shared" si="30"/>
        <v>0</v>
      </c>
      <c r="M77" s="73"/>
      <c r="N77" s="32"/>
      <c r="O77" s="32"/>
      <c r="P77" s="32">
        <f t="shared" si="31"/>
        <v>0</v>
      </c>
      <c r="Q77" s="3"/>
      <c r="R77" s="3"/>
      <c r="S77" s="3"/>
      <c r="T77" s="3"/>
      <c r="U77" s="2"/>
      <c r="V77" s="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1.75" customHeight="1">
      <c r="A78" s="74"/>
      <c r="B78" s="75"/>
      <c r="C78" s="70" t="s">
        <v>26</v>
      </c>
      <c r="D78" s="70">
        <f>SUM(D67:D77)</f>
        <v>0</v>
      </c>
      <c r="E78" s="70"/>
      <c r="F78" s="70" t="s">
        <v>26</v>
      </c>
      <c r="G78" s="70">
        <f>SUM(G67:G77)</f>
        <v>0</v>
      </c>
      <c r="H78" s="71"/>
      <c r="I78" s="71" t="s">
        <v>26</v>
      </c>
      <c r="J78" s="70">
        <f>SUM(J67:J77)</f>
        <v>0</v>
      </c>
      <c r="K78" s="123">
        <f t="shared" si="29"/>
        <v>0</v>
      </c>
      <c r="L78" s="123"/>
      <c r="M78" s="71" t="s">
        <v>26</v>
      </c>
      <c r="N78" s="70"/>
      <c r="O78" s="70"/>
      <c r="P78" s="70">
        <f>SUM(P67:P77)</f>
        <v>0</v>
      </c>
      <c r="Q78" s="3"/>
      <c r="R78" s="3"/>
      <c r="S78" s="3"/>
      <c r="T78" s="3"/>
      <c r="U78" s="2"/>
      <c r="V78" s="2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4.0" customHeight="1">
      <c r="A79" s="76" t="s">
        <v>71</v>
      </c>
      <c r="B79" s="8" t="s">
        <v>2</v>
      </c>
      <c r="C79" s="9" t="s">
        <v>3</v>
      </c>
      <c r="D79" s="10" t="s">
        <v>4</v>
      </c>
      <c r="E79" s="8" t="s">
        <v>5</v>
      </c>
      <c r="F79" s="9" t="s">
        <v>3</v>
      </c>
      <c r="G79" s="9" t="s">
        <v>4</v>
      </c>
      <c r="H79" s="46" t="s">
        <v>6</v>
      </c>
      <c r="I79" s="11" t="s">
        <v>3</v>
      </c>
      <c r="J79" s="11" t="s">
        <v>7</v>
      </c>
      <c r="K79" s="116" t="s">
        <v>96</v>
      </c>
      <c r="L79" s="12" t="s">
        <v>8</v>
      </c>
      <c r="M79" s="8" t="s">
        <v>9</v>
      </c>
      <c r="N79" s="10" t="s">
        <v>10</v>
      </c>
      <c r="O79" s="10" t="s">
        <v>11</v>
      </c>
      <c r="P79" s="9" t="s">
        <v>12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0.25" customHeight="1">
      <c r="A80" s="77" t="s">
        <v>72</v>
      </c>
      <c r="B80" s="42">
        <v>475.0</v>
      </c>
      <c r="C80" s="43"/>
      <c r="D80" s="32">
        <f t="shared" ref="D80:D83" si="32">B80*C80</f>
        <v>0</v>
      </c>
      <c r="E80" s="20">
        <v>450.0</v>
      </c>
      <c r="F80" s="43"/>
      <c r="G80" s="32">
        <f t="shared" ref="G80:G83" si="33">E80*F80</f>
        <v>0</v>
      </c>
      <c r="H80" s="20">
        <v>430.0</v>
      </c>
      <c r="I80" s="32"/>
      <c r="J80" s="32">
        <f t="shared" ref="J80:J83" si="34">H80*I80</f>
        <v>0</v>
      </c>
      <c r="K80" s="19">
        <f t="shared" ref="K80:K84" si="35">D80+G80+J80</f>
        <v>0</v>
      </c>
      <c r="L80" s="21">
        <f t="shared" ref="L80:L83" si="36">C80+F80+I80</f>
        <v>0</v>
      </c>
      <c r="M80" s="20">
        <v>350.0</v>
      </c>
      <c r="N80" s="19">
        <v>42.0</v>
      </c>
      <c r="O80" s="19">
        <v>35.0</v>
      </c>
      <c r="P80" s="19">
        <f t="shared" ref="P80:P83" si="37">((B80-M80)*C80)+((E80-M80)*F80)+((H80-M80)*I80)</f>
        <v>0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49" t="s">
        <v>73</v>
      </c>
      <c r="B81" s="17">
        <v>800.0</v>
      </c>
      <c r="C81" s="26">
        <v>1.0</v>
      </c>
      <c r="D81" s="19">
        <f t="shared" si="32"/>
        <v>800</v>
      </c>
      <c r="E81" s="20">
        <v>750.0</v>
      </c>
      <c r="F81" s="26"/>
      <c r="G81" s="19">
        <f t="shared" si="33"/>
        <v>0</v>
      </c>
      <c r="H81" s="20">
        <v>700.0</v>
      </c>
      <c r="I81" s="19"/>
      <c r="J81" s="19">
        <f t="shared" si="34"/>
        <v>0</v>
      </c>
      <c r="K81" s="19">
        <f t="shared" si="35"/>
        <v>800</v>
      </c>
      <c r="L81" s="21">
        <f t="shared" si="36"/>
        <v>1</v>
      </c>
      <c r="M81" s="20">
        <v>550.0</v>
      </c>
      <c r="N81" s="19">
        <v>66.0</v>
      </c>
      <c r="O81" s="19">
        <v>55.0</v>
      </c>
      <c r="P81" s="19">
        <f t="shared" si="37"/>
        <v>250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22" t="s">
        <v>74</v>
      </c>
      <c r="B82" s="17">
        <v>375.0</v>
      </c>
      <c r="C82" s="18"/>
      <c r="D82" s="19">
        <f t="shared" si="32"/>
        <v>0</v>
      </c>
      <c r="E82" s="20">
        <v>350.0</v>
      </c>
      <c r="F82" s="18"/>
      <c r="G82" s="19">
        <f t="shared" si="33"/>
        <v>0</v>
      </c>
      <c r="H82" s="20">
        <v>325.0</v>
      </c>
      <c r="I82" s="19"/>
      <c r="J82" s="19">
        <f t="shared" si="34"/>
        <v>0</v>
      </c>
      <c r="K82" s="19">
        <f t="shared" si="35"/>
        <v>0</v>
      </c>
      <c r="L82" s="21">
        <f t="shared" si="36"/>
        <v>0</v>
      </c>
      <c r="M82" s="20">
        <v>250.0</v>
      </c>
      <c r="N82" s="19">
        <v>30.0</v>
      </c>
      <c r="O82" s="19">
        <v>25.0</v>
      </c>
      <c r="P82" s="19">
        <f t="shared" si="37"/>
        <v>0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22" t="s">
        <v>75</v>
      </c>
      <c r="B83" s="17">
        <v>950.0</v>
      </c>
      <c r="C83" s="18"/>
      <c r="D83" s="19">
        <f t="shared" si="32"/>
        <v>0</v>
      </c>
      <c r="E83" s="20">
        <v>900.0</v>
      </c>
      <c r="F83" s="18"/>
      <c r="G83" s="19">
        <f t="shared" si="33"/>
        <v>0</v>
      </c>
      <c r="H83" s="20">
        <v>800.0</v>
      </c>
      <c r="I83" s="19"/>
      <c r="J83" s="19">
        <f t="shared" si="34"/>
        <v>0</v>
      </c>
      <c r="K83" s="19">
        <f t="shared" si="35"/>
        <v>0</v>
      </c>
      <c r="L83" s="21">
        <f t="shared" si="36"/>
        <v>0</v>
      </c>
      <c r="M83" s="20">
        <v>750.0</v>
      </c>
      <c r="N83" s="19">
        <v>90.0</v>
      </c>
      <c r="O83" s="19">
        <v>75.0</v>
      </c>
      <c r="P83" s="19">
        <f t="shared" si="37"/>
        <v>0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0.25" customHeight="1">
      <c r="A84" s="44"/>
      <c r="B84" s="78"/>
      <c r="C84" s="70" t="s">
        <v>26</v>
      </c>
      <c r="D84" s="70">
        <f>SUM(D80:D83)</f>
        <v>800</v>
      </c>
      <c r="E84" s="70"/>
      <c r="F84" s="70" t="s">
        <v>26</v>
      </c>
      <c r="G84" s="70">
        <f>SUM(G80:G83)</f>
        <v>0</v>
      </c>
      <c r="H84" s="71"/>
      <c r="I84" s="71" t="s">
        <v>26</v>
      </c>
      <c r="J84" s="70">
        <f>SUM(J80:J83)</f>
        <v>0</v>
      </c>
      <c r="K84" s="123">
        <f t="shared" si="35"/>
        <v>800</v>
      </c>
      <c r="L84" s="123"/>
      <c r="M84" s="71" t="s">
        <v>26</v>
      </c>
      <c r="N84" s="70"/>
      <c r="O84" s="70"/>
      <c r="P84" s="70">
        <f>SUM(P80:P83)</f>
        <v>250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7.0" customHeight="1">
      <c r="A85" s="124" t="s">
        <v>98</v>
      </c>
      <c r="B85" s="8" t="s">
        <v>2</v>
      </c>
      <c r="C85" s="9" t="s">
        <v>3</v>
      </c>
      <c r="D85" s="10" t="s">
        <v>4</v>
      </c>
      <c r="E85" s="8" t="s">
        <v>5</v>
      </c>
      <c r="F85" s="9" t="s">
        <v>3</v>
      </c>
      <c r="G85" s="9" t="s">
        <v>4</v>
      </c>
      <c r="H85" s="46" t="s">
        <v>6</v>
      </c>
      <c r="I85" s="11" t="s">
        <v>3</v>
      </c>
      <c r="J85" s="11" t="s">
        <v>7</v>
      </c>
      <c r="K85" s="116" t="s">
        <v>96</v>
      </c>
      <c r="L85" s="12" t="s">
        <v>8</v>
      </c>
      <c r="M85" s="8" t="s">
        <v>9</v>
      </c>
      <c r="N85" s="10" t="s">
        <v>10</v>
      </c>
      <c r="O85" s="10" t="s">
        <v>11</v>
      </c>
      <c r="P85" s="9" t="s">
        <v>12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125" t="s">
        <v>99</v>
      </c>
      <c r="B86" s="126">
        <v>100.0</v>
      </c>
      <c r="C86" s="26">
        <v>1.0</v>
      </c>
      <c r="D86" s="19">
        <f t="shared" ref="D86:D96" si="38">B86*C86</f>
        <v>100</v>
      </c>
      <c r="E86" s="127"/>
      <c r="F86" s="18"/>
      <c r="G86" s="19"/>
      <c r="H86" s="127"/>
      <c r="I86" s="19"/>
      <c r="J86" s="19"/>
      <c r="K86" s="19">
        <f t="shared" ref="K86:K97" si="39">D86+G86+J86</f>
        <v>100</v>
      </c>
      <c r="L86" s="21">
        <f t="shared" ref="L86:L96" si="40">C86+F86+I86</f>
        <v>1</v>
      </c>
      <c r="M86" s="128">
        <v>90.0</v>
      </c>
      <c r="N86" s="19"/>
      <c r="O86" s="19"/>
      <c r="P86" s="1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29" t="s">
        <v>100</v>
      </c>
      <c r="B87" s="130">
        <v>800.0</v>
      </c>
      <c r="C87" s="26"/>
      <c r="D87" s="19">
        <f t="shared" si="38"/>
        <v>0</v>
      </c>
      <c r="E87" s="127"/>
      <c r="F87" s="18"/>
      <c r="G87" s="19"/>
      <c r="H87" s="127"/>
      <c r="I87" s="19"/>
      <c r="J87" s="19"/>
      <c r="K87" s="19">
        <f t="shared" si="39"/>
        <v>0</v>
      </c>
      <c r="L87" s="21">
        <f t="shared" si="40"/>
        <v>0</v>
      </c>
      <c r="M87" s="128">
        <v>700.0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31" t="s">
        <v>101</v>
      </c>
      <c r="B88" s="130">
        <v>1750.0</v>
      </c>
      <c r="C88" s="26">
        <v>1.0</v>
      </c>
      <c r="D88" s="19">
        <f t="shared" si="38"/>
        <v>1750</v>
      </c>
      <c r="E88" s="127"/>
      <c r="F88" s="18"/>
      <c r="G88" s="19"/>
      <c r="H88" s="127"/>
      <c r="I88" s="19"/>
      <c r="J88" s="19"/>
      <c r="K88" s="19">
        <f t="shared" si="39"/>
        <v>1750</v>
      </c>
      <c r="L88" s="21">
        <f t="shared" si="40"/>
        <v>1</v>
      </c>
      <c r="M88" s="128">
        <v>1500.0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46</v>
      </c>
      <c r="B89" s="130">
        <v>100.0</v>
      </c>
      <c r="C89" s="26"/>
      <c r="D89" s="19">
        <f t="shared" si="38"/>
        <v>0</v>
      </c>
      <c r="E89" s="127"/>
      <c r="F89" s="18"/>
      <c r="G89" s="19"/>
      <c r="H89" s="127"/>
      <c r="I89" s="19"/>
      <c r="J89" s="19"/>
      <c r="K89" s="19">
        <f t="shared" si="39"/>
        <v>0</v>
      </c>
      <c r="L89" s="21">
        <f t="shared" si="40"/>
        <v>0</v>
      </c>
      <c r="M89" s="128">
        <v>90.0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48</v>
      </c>
      <c r="B90" s="130">
        <v>250.0</v>
      </c>
      <c r="C90" s="26"/>
      <c r="D90" s="19">
        <f t="shared" si="38"/>
        <v>0</v>
      </c>
      <c r="E90" s="127"/>
      <c r="F90" s="18"/>
      <c r="G90" s="19"/>
      <c r="H90" s="127"/>
      <c r="I90" s="19"/>
      <c r="J90" s="19"/>
      <c r="K90" s="19">
        <f t="shared" si="39"/>
        <v>0</v>
      </c>
      <c r="L90" s="21">
        <f t="shared" si="40"/>
        <v>0</v>
      </c>
      <c r="M90" s="128">
        <v>200.0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102</v>
      </c>
      <c r="B91" s="130">
        <v>100.0</v>
      </c>
      <c r="C91" s="26"/>
      <c r="D91" s="19">
        <f t="shared" si="38"/>
        <v>0</v>
      </c>
      <c r="E91" s="127"/>
      <c r="F91" s="18"/>
      <c r="G91" s="19"/>
      <c r="H91" s="127"/>
      <c r="I91" s="19"/>
      <c r="J91" s="19"/>
      <c r="K91" s="19">
        <f t="shared" si="39"/>
        <v>0</v>
      </c>
      <c r="L91" s="21">
        <f t="shared" si="40"/>
        <v>0</v>
      </c>
      <c r="M91" s="128">
        <v>90.0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131" t="s">
        <v>103</v>
      </c>
      <c r="B92" s="130">
        <v>1500.0</v>
      </c>
      <c r="C92" s="26"/>
      <c r="D92" s="19">
        <f t="shared" si="38"/>
        <v>0</v>
      </c>
      <c r="E92" s="127"/>
      <c r="F92" s="18"/>
      <c r="G92" s="19"/>
      <c r="H92" s="127"/>
      <c r="I92" s="19"/>
      <c r="J92" s="19"/>
      <c r="K92" s="19">
        <f t="shared" si="39"/>
        <v>0</v>
      </c>
      <c r="L92" s="21">
        <f t="shared" si="40"/>
        <v>0</v>
      </c>
      <c r="M92" s="128">
        <v>1300.0</v>
      </c>
      <c r="N92" s="19"/>
      <c r="O92" s="19"/>
      <c r="P92" s="19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0.25" customHeight="1">
      <c r="A93" s="131" t="s">
        <v>104</v>
      </c>
      <c r="B93" s="130">
        <v>400.0</v>
      </c>
      <c r="C93" s="26"/>
      <c r="D93" s="19">
        <f t="shared" si="38"/>
        <v>0</v>
      </c>
      <c r="E93" s="127"/>
      <c r="F93" s="18"/>
      <c r="G93" s="19"/>
      <c r="H93" s="127"/>
      <c r="I93" s="19"/>
      <c r="J93" s="19"/>
      <c r="K93" s="19">
        <f t="shared" si="39"/>
        <v>0</v>
      </c>
      <c r="L93" s="21">
        <f t="shared" si="40"/>
        <v>0</v>
      </c>
      <c r="M93" s="128">
        <v>350.0</v>
      </c>
      <c r="N93" s="19"/>
      <c r="O93" s="19"/>
      <c r="P93" s="19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131" t="s">
        <v>105</v>
      </c>
      <c r="B94" s="130">
        <v>700.0</v>
      </c>
      <c r="C94" s="26"/>
      <c r="D94" s="19">
        <f t="shared" si="38"/>
        <v>0</v>
      </c>
      <c r="E94" s="127"/>
      <c r="F94" s="18"/>
      <c r="G94" s="19"/>
      <c r="H94" s="127"/>
      <c r="I94" s="19"/>
      <c r="J94" s="19"/>
      <c r="K94" s="19">
        <f t="shared" si="39"/>
        <v>0</v>
      </c>
      <c r="L94" s="21">
        <f t="shared" si="40"/>
        <v>0</v>
      </c>
      <c r="M94" s="128">
        <v>600.0</v>
      </c>
      <c r="N94" s="19"/>
      <c r="O94" s="19"/>
      <c r="P94" s="19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131" t="s">
        <v>106</v>
      </c>
      <c r="B95" s="130">
        <v>150.0</v>
      </c>
      <c r="C95" s="26">
        <v>1.0</v>
      </c>
      <c r="D95" s="19">
        <f t="shared" si="38"/>
        <v>150</v>
      </c>
      <c r="E95" s="127"/>
      <c r="F95" s="18"/>
      <c r="G95" s="19"/>
      <c r="H95" s="127"/>
      <c r="I95" s="19"/>
      <c r="J95" s="19"/>
      <c r="K95" s="19">
        <f t="shared" si="39"/>
        <v>150</v>
      </c>
      <c r="L95" s="21">
        <f t="shared" si="40"/>
        <v>1</v>
      </c>
      <c r="M95" s="128">
        <v>130.0</v>
      </c>
      <c r="N95" s="19"/>
      <c r="O95" s="19"/>
      <c r="P95" s="19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131" t="s">
        <v>107</v>
      </c>
      <c r="B96" s="130">
        <v>2100.0</v>
      </c>
      <c r="C96" s="26"/>
      <c r="D96" s="19">
        <f t="shared" si="38"/>
        <v>0</v>
      </c>
      <c r="E96" s="20"/>
      <c r="F96" s="18"/>
      <c r="G96" s="19"/>
      <c r="H96" s="20"/>
      <c r="I96" s="19"/>
      <c r="J96" s="19"/>
      <c r="K96" s="19">
        <f t="shared" si="39"/>
        <v>0</v>
      </c>
      <c r="L96" s="21">
        <f t="shared" si="40"/>
        <v>0</v>
      </c>
      <c r="M96" s="128">
        <v>1900.0</v>
      </c>
      <c r="N96" s="19"/>
      <c r="O96" s="19"/>
      <c r="P96" s="19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0.25" customHeight="1">
      <c r="A97" s="44"/>
      <c r="B97" s="78"/>
      <c r="C97" s="70" t="s">
        <v>26</v>
      </c>
      <c r="D97" s="70">
        <f>SUM(D86:D96)</f>
        <v>2000</v>
      </c>
      <c r="E97" s="70"/>
      <c r="F97" s="70" t="s">
        <v>26</v>
      </c>
      <c r="G97" s="70">
        <f>SUM(G86:G96)</f>
        <v>0</v>
      </c>
      <c r="H97" s="71"/>
      <c r="I97" s="71" t="s">
        <v>26</v>
      </c>
      <c r="J97" s="70">
        <f>SUM(J86:J96)</f>
        <v>0</v>
      </c>
      <c r="K97" s="123">
        <f t="shared" si="39"/>
        <v>2000</v>
      </c>
      <c r="L97" s="123"/>
      <c r="M97" s="71" t="s">
        <v>26</v>
      </c>
      <c r="N97" s="70"/>
      <c r="O97" s="70"/>
      <c r="P97" s="70">
        <f>SUM(P86:P96)</f>
        <v>0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7.0" customHeight="1">
      <c r="A98" s="79" t="s">
        <v>76</v>
      </c>
      <c r="B98" s="8" t="s">
        <v>2</v>
      </c>
      <c r="C98" s="9" t="s">
        <v>3</v>
      </c>
      <c r="D98" s="10" t="s">
        <v>4</v>
      </c>
      <c r="E98" s="8" t="s">
        <v>5</v>
      </c>
      <c r="F98" s="9" t="s">
        <v>3</v>
      </c>
      <c r="G98" s="9" t="s">
        <v>4</v>
      </c>
      <c r="H98" s="46" t="s">
        <v>6</v>
      </c>
      <c r="I98" s="11" t="s">
        <v>3</v>
      </c>
      <c r="J98" s="11" t="s">
        <v>7</v>
      </c>
      <c r="K98" s="116" t="s">
        <v>96</v>
      </c>
      <c r="L98" s="12" t="s">
        <v>8</v>
      </c>
      <c r="M98" s="8" t="s">
        <v>9</v>
      </c>
      <c r="N98" s="10" t="s">
        <v>10</v>
      </c>
      <c r="O98" s="10" t="s">
        <v>11</v>
      </c>
      <c r="P98" s="9" t="s">
        <v>12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0.25" customHeight="1">
      <c r="A99" s="44" t="s">
        <v>77</v>
      </c>
      <c r="B99" s="42">
        <v>45.0</v>
      </c>
      <c r="C99" s="80"/>
      <c r="D99" s="32">
        <f t="shared" ref="D99:D100" si="41">B99*C99</f>
        <v>0</v>
      </c>
      <c r="E99" s="20">
        <v>40.0</v>
      </c>
      <c r="F99" s="80"/>
      <c r="G99" s="32">
        <f t="shared" ref="G99:G100" si="42">E99*F99</f>
        <v>0</v>
      </c>
      <c r="H99" s="20">
        <v>25.0</v>
      </c>
      <c r="I99" s="81"/>
      <c r="J99" s="32">
        <f t="shared" ref="J99:J100" si="43">H99*I99</f>
        <v>0</v>
      </c>
      <c r="K99" s="19">
        <f t="shared" ref="K99:K101" si="44">D99+G99+J99</f>
        <v>0</v>
      </c>
      <c r="L99" s="21">
        <f t="shared" ref="L99:L100" si="45">C99+F99+I99</f>
        <v>0</v>
      </c>
      <c r="M99" s="20">
        <v>17.36</v>
      </c>
      <c r="N99" s="32">
        <v>2.08</v>
      </c>
      <c r="O99" s="32">
        <v>1.74</v>
      </c>
      <c r="P99" s="32">
        <f t="shared" ref="P99:P100" si="46">((B99-M99)*C99)+((E99-M99)*F99)+((H99-M99)*I99)</f>
        <v>0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20.25" customHeight="1">
      <c r="A100" s="44" t="s">
        <v>78</v>
      </c>
      <c r="B100" s="42">
        <v>25.0</v>
      </c>
      <c r="C100" s="80"/>
      <c r="D100" s="32">
        <f t="shared" si="41"/>
        <v>0</v>
      </c>
      <c r="E100" s="20">
        <v>15.0</v>
      </c>
      <c r="F100" s="80"/>
      <c r="G100" s="32">
        <f t="shared" si="42"/>
        <v>0</v>
      </c>
      <c r="H100" s="20">
        <v>20.0</v>
      </c>
      <c r="I100" s="81"/>
      <c r="J100" s="32">
        <f t="shared" si="43"/>
        <v>0</v>
      </c>
      <c r="K100" s="19">
        <f t="shared" si="44"/>
        <v>0</v>
      </c>
      <c r="L100" s="21">
        <f t="shared" si="45"/>
        <v>0</v>
      </c>
      <c r="M100" s="20">
        <v>10.08</v>
      </c>
      <c r="N100" s="32">
        <v>1.21</v>
      </c>
      <c r="O100" s="32">
        <v>1.01</v>
      </c>
      <c r="P100" s="32">
        <f t="shared" si="46"/>
        <v>0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20.25" customHeight="1">
      <c r="A101" s="44"/>
      <c r="B101" s="78"/>
      <c r="C101" s="70" t="s">
        <v>26</v>
      </c>
      <c r="D101" s="70">
        <f>SUM(D99+D100)</f>
        <v>0</v>
      </c>
      <c r="E101" s="70"/>
      <c r="F101" s="70" t="s">
        <v>26</v>
      </c>
      <c r="G101" s="70">
        <f>SUM(G99+G100)</f>
        <v>0</v>
      </c>
      <c r="H101" s="71"/>
      <c r="I101" s="71" t="s">
        <v>26</v>
      </c>
      <c r="J101" s="70">
        <f>SUM(J99+J100)</f>
        <v>0</v>
      </c>
      <c r="K101" s="123">
        <f t="shared" si="44"/>
        <v>0</v>
      </c>
      <c r="L101" s="123"/>
      <c r="M101" s="71" t="s">
        <v>26</v>
      </c>
      <c r="N101" s="70"/>
      <c r="O101" s="70"/>
      <c r="P101" s="70">
        <f>SUM(P99)</f>
        <v>0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27.0" customHeight="1">
      <c r="A102" s="79" t="s">
        <v>79</v>
      </c>
      <c r="B102" s="8" t="s">
        <v>2</v>
      </c>
      <c r="C102" s="9" t="s">
        <v>3</v>
      </c>
      <c r="D102" s="10" t="s">
        <v>4</v>
      </c>
      <c r="E102" s="8" t="s">
        <v>5</v>
      </c>
      <c r="F102" s="9" t="s">
        <v>3</v>
      </c>
      <c r="G102" s="9" t="s">
        <v>4</v>
      </c>
      <c r="H102" s="46" t="s">
        <v>6</v>
      </c>
      <c r="I102" s="11" t="s">
        <v>3</v>
      </c>
      <c r="J102" s="11" t="s">
        <v>7</v>
      </c>
      <c r="K102" s="116" t="s">
        <v>96</v>
      </c>
      <c r="L102" s="12" t="s">
        <v>8</v>
      </c>
      <c r="M102" s="8" t="s">
        <v>9</v>
      </c>
      <c r="N102" s="10" t="s">
        <v>10</v>
      </c>
      <c r="O102" s="10" t="s">
        <v>11</v>
      </c>
      <c r="P102" s="9" t="s">
        <v>12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20.25" customHeight="1">
      <c r="A103" s="44" t="s">
        <v>80</v>
      </c>
      <c r="B103" s="42">
        <v>550.0</v>
      </c>
      <c r="C103" s="82">
        <v>2.0</v>
      </c>
      <c r="D103" s="32">
        <f>B103*C103</f>
        <v>1100</v>
      </c>
      <c r="E103" s="20"/>
      <c r="F103" s="80"/>
      <c r="G103" s="32">
        <f>E103*F103</f>
        <v>0</v>
      </c>
      <c r="H103" s="20"/>
      <c r="I103" s="81"/>
      <c r="J103" s="32">
        <f>H103*I103</f>
        <v>0</v>
      </c>
      <c r="K103" s="19">
        <f t="shared" ref="K103:K104" si="47">D103+G103+J103</f>
        <v>1100</v>
      </c>
      <c r="L103" s="21">
        <f>C103+F103+I103</f>
        <v>2</v>
      </c>
      <c r="M103" s="20">
        <v>500.0</v>
      </c>
      <c r="N103" s="32"/>
      <c r="O103" s="32"/>
      <c r="P103" s="32">
        <f>((B103-M103)*C103)+((E103-M103)*F103)+((H103-M103)*I103)</f>
        <v>100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20.25" customHeight="1">
      <c r="A104" s="83"/>
      <c r="B104" s="84"/>
      <c r="C104" s="85" t="s">
        <v>81</v>
      </c>
      <c r="D104" s="86">
        <f>D17+D28+D39+D42+D65+D78+D84+D97+D101+D103</f>
        <v>17655</v>
      </c>
      <c r="E104" s="87"/>
      <c r="F104" s="85" t="s">
        <v>81</v>
      </c>
      <c r="G104" s="86">
        <f>G17+G28+G39+G42+G65+G78+G84+G101+G103+G97</f>
        <v>175</v>
      </c>
      <c r="H104" s="87"/>
      <c r="I104" s="85" t="s">
        <v>81</v>
      </c>
      <c r="J104" s="86">
        <f>J17+J28+J39+J42+J65+J78+J84+J101+J103</f>
        <v>0</v>
      </c>
      <c r="K104" s="118">
        <f t="shared" si="47"/>
        <v>17830</v>
      </c>
      <c r="L104" s="119"/>
      <c r="M104" s="85" t="s">
        <v>81</v>
      </c>
      <c r="N104" s="86"/>
      <c r="O104" s="86"/>
      <c r="P104" s="86">
        <f>P17+P28+P42+P65+P78+P84+P101+P103</f>
        <v>7430</v>
      </c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</row>
    <row r="105" ht="20.25" customHeight="1">
      <c r="A105" s="3"/>
      <c r="B105" s="89"/>
      <c r="C105" s="90" t="s">
        <v>82</v>
      </c>
      <c r="E105" s="91">
        <f>K104</f>
        <v>17830</v>
      </c>
      <c r="G105" s="92"/>
      <c r="H105" s="93"/>
      <c r="I105" s="92"/>
      <c r="J105" s="132"/>
      <c r="K105" s="132"/>
      <c r="L105" s="132"/>
      <c r="M105" s="132"/>
      <c r="N105" s="133" t="s">
        <v>83</v>
      </c>
      <c r="P105" s="93">
        <f>P104</f>
        <v>7430</v>
      </c>
      <c r="Q105" s="9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B106" s="95" t="s">
        <v>84</v>
      </c>
      <c r="I106" s="95"/>
      <c r="J106" s="95"/>
      <c r="K106" s="92"/>
      <c r="L106" s="92"/>
      <c r="M106" s="95"/>
      <c r="R106" s="3"/>
      <c r="S106" s="3"/>
      <c r="T106" s="3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96"/>
      <c r="B107" s="97" t="s">
        <v>85</v>
      </c>
      <c r="C107" s="98"/>
      <c r="D107" s="99" t="s">
        <v>86</v>
      </c>
      <c r="E107" s="100"/>
      <c r="F107" s="100"/>
      <c r="G107" s="99" t="s">
        <v>87</v>
      </c>
      <c r="H107" s="98"/>
      <c r="I107" s="101"/>
      <c r="J107" s="101"/>
      <c r="K107" s="92"/>
      <c r="L107" s="92"/>
      <c r="M107" s="99" t="s">
        <v>88</v>
      </c>
      <c r="N107" s="98"/>
      <c r="O107" s="99" t="s">
        <v>87</v>
      </c>
      <c r="P107" s="98"/>
      <c r="Q107" s="101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102"/>
      <c r="B108" s="103">
        <v>1000.0</v>
      </c>
      <c r="C108" s="98"/>
      <c r="D108" s="104">
        <v>13.0</v>
      </c>
      <c r="E108" s="100"/>
      <c r="F108" s="100"/>
      <c r="G108" s="105">
        <f>D108*B108</f>
        <v>13000</v>
      </c>
      <c r="H108" s="98"/>
      <c r="I108" s="106"/>
      <c r="J108" s="2"/>
      <c r="K108" s="92"/>
      <c r="L108" s="92"/>
      <c r="M108" s="134"/>
      <c r="N108" s="98"/>
      <c r="O108" s="107">
        <v>375.0</v>
      </c>
      <c r="P108" s="98"/>
      <c r="Q108" s="13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102"/>
      <c r="B109" s="103">
        <v>500.0</v>
      </c>
      <c r="C109" s="98"/>
      <c r="D109" s="104">
        <v>7.0</v>
      </c>
      <c r="E109" s="100"/>
      <c r="F109" s="100"/>
      <c r="G109" s="105">
        <f>B109*D109</f>
        <v>3500</v>
      </c>
      <c r="H109" s="98"/>
      <c r="I109" s="106"/>
      <c r="J109" s="2"/>
      <c r="K109" s="92"/>
      <c r="L109" s="92"/>
      <c r="M109" s="134"/>
      <c r="N109" s="98"/>
      <c r="O109" s="107">
        <v>750.0</v>
      </c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200.0</v>
      </c>
      <c r="C110" s="98"/>
      <c r="D110" s="104">
        <v>1.0</v>
      </c>
      <c r="E110" s="100"/>
      <c r="F110" s="100"/>
      <c r="G110" s="105">
        <f>D110*B110</f>
        <v>200</v>
      </c>
      <c r="H110" s="98"/>
      <c r="I110" s="106"/>
      <c r="J110" s="2"/>
      <c r="K110" s="92"/>
      <c r="L110" s="92"/>
      <c r="M110" s="134"/>
      <c r="N110" s="98"/>
      <c r="O110" s="107">
        <v>250.0</v>
      </c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>
        <v>100.0</v>
      </c>
      <c r="C111" s="98"/>
      <c r="D111" s="104">
        <v>7.0</v>
      </c>
      <c r="E111" s="100"/>
      <c r="F111" s="100"/>
      <c r="G111" s="105">
        <f>B111*D111</f>
        <v>700</v>
      </c>
      <c r="H111" s="98"/>
      <c r="I111" s="106"/>
      <c r="J111" s="2"/>
      <c r="K111" s="92"/>
      <c r="L111" s="92"/>
      <c r="M111" s="134"/>
      <c r="N111" s="98"/>
      <c r="O111" s="107">
        <v>150.0</v>
      </c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>
        <v>50.0</v>
      </c>
      <c r="C112" s="98"/>
      <c r="D112" s="104">
        <v>15.0</v>
      </c>
      <c r="E112" s="100"/>
      <c r="F112" s="100"/>
      <c r="G112" s="105">
        <f>D112*B112</f>
        <v>750</v>
      </c>
      <c r="H112" s="98"/>
      <c r="I112" s="106"/>
      <c r="J112" s="2"/>
      <c r="K112" s="92"/>
      <c r="L112" s="92"/>
      <c r="M112" s="134"/>
      <c r="N112" s="98"/>
      <c r="O112" s="107">
        <v>340.0</v>
      </c>
      <c r="P112" s="98"/>
      <c r="Q112" s="135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102"/>
      <c r="B113" s="103">
        <v>20.0</v>
      </c>
      <c r="C113" s="98"/>
      <c r="D113" s="104">
        <v>9.0</v>
      </c>
      <c r="E113" s="100"/>
      <c r="F113" s="100"/>
      <c r="G113" s="105">
        <f>B113*D113</f>
        <v>180</v>
      </c>
      <c r="H113" s="98"/>
      <c r="I113" s="106"/>
      <c r="J113" s="2"/>
      <c r="K113" s="92"/>
      <c r="L113" s="92"/>
      <c r="M113" s="134"/>
      <c r="N113" s="98"/>
      <c r="O113" s="107">
        <v>2380.0</v>
      </c>
      <c r="P113" s="98"/>
      <c r="Q113" s="135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96"/>
      <c r="B114" s="97" t="s">
        <v>89</v>
      </c>
      <c r="C114" s="98"/>
      <c r="D114" s="99" t="s">
        <v>86</v>
      </c>
      <c r="E114" s="100"/>
      <c r="F114" s="100"/>
      <c r="G114" s="99" t="s">
        <v>87</v>
      </c>
      <c r="H114" s="98"/>
      <c r="I114" s="109"/>
      <c r="J114" s="92"/>
      <c r="K114" s="92"/>
      <c r="L114" s="92"/>
      <c r="M114" s="134"/>
      <c r="N114" s="98"/>
      <c r="O114" s="107"/>
      <c r="P114" s="98"/>
      <c r="Q114" s="135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102"/>
      <c r="B115" s="103">
        <v>20.0</v>
      </c>
      <c r="C115" s="98"/>
      <c r="D115" s="104">
        <v>10.0</v>
      </c>
      <c r="E115" s="100"/>
      <c r="F115" s="100"/>
      <c r="G115" s="105">
        <f>D115*B115</f>
        <v>200</v>
      </c>
      <c r="H115" s="98"/>
      <c r="I115" s="106"/>
      <c r="J115" s="2"/>
      <c r="K115" s="92"/>
      <c r="L115" s="92"/>
      <c r="M115" s="134"/>
      <c r="N115" s="98"/>
      <c r="O115" s="107"/>
      <c r="P115" s="98"/>
      <c r="Q115" s="135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102"/>
      <c r="B116" s="103"/>
      <c r="C116" s="98"/>
      <c r="D116" s="104"/>
      <c r="E116" s="100"/>
      <c r="F116" s="100"/>
      <c r="G116" s="105"/>
      <c r="H116" s="98"/>
      <c r="I116" s="106"/>
      <c r="J116" s="2"/>
      <c r="K116" s="92"/>
      <c r="L116" s="92"/>
      <c r="M116" s="103"/>
      <c r="N116" s="98"/>
      <c r="O116" s="107"/>
      <c r="P116" s="98"/>
      <c r="Q116" s="135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102"/>
      <c r="B117" s="103"/>
      <c r="C117" s="98"/>
      <c r="D117" s="104"/>
      <c r="E117" s="100"/>
      <c r="F117" s="100"/>
      <c r="G117" s="105"/>
      <c r="H117" s="98"/>
      <c r="I117" s="106"/>
      <c r="J117" s="2"/>
      <c r="K117" s="92"/>
      <c r="L117" s="92"/>
      <c r="M117" s="103"/>
      <c r="N117" s="98"/>
      <c r="O117" s="107"/>
      <c r="P117" s="98"/>
      <c r="Q117" s="135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102"/>
      <c r="B118" s="103"/>
      <c r="C118" s="98"/>
      <c r="D118" s="104"/>
      <c r="E118" s="100"/>
      <c r="F118" s="100"/>
      <c r="G118" s="105"/>
      <c r="H118" s="98"/>
      <c r="I118" s="106"/>
      <c r="J118" s="2"/>
      <c r="K118" s="92"/>
      <c r="L118" s="92"/>
      <c r="M118" s="103"/>
      <c r="N118" s="98"/>
      <c r="O118" s="107"/>
      <c r="P118" s="98"/>
      <c r="Q118" s="135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3"/>
      <c r="C119" s="98"/>
      <c r="D119" s="104"/>
      <c r="E119" s="100"/>
      <c r="F119" s="100"/>
      <c r="G119" s="105"/>
      <c r="H119" s="98"/>
      <c r="I119" s="106"/>
      <c r="J119" s="2"/>
      <c r="K119" s="92"/>
      <c r="L119" s="92"/>
      <c r="M119" s="103"/>
      <c r="N119" s="98"/>
      <c r="O119" s="107"/>
      <c r="P119" s="98"/>
      <c r="Q119" s="135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3">
        <v>10.0</v>
      </c>
      <c r="C120" s="98"/>
      <c r="D120" s="104"/>
      <c r="E120" s="100"/>
      <c r="F120" s="100"/>
      <c r="G120" s="105">
        <f>B120*D120</f>
        <v>0</v>
      </c>
      <c r="H120" s="98"/>
      <c r="I120" s="106"/>
      <c r="J120" s="2"/>
      <c r="K120" s="92"/>
      <c r="L120" s="92"/>
      <c r="M120" s="103"/>
      <c r="N120" s="98"/>
      <c r="O120" s="107"/>
      <c r="P120" s="98"/>
      <c r="Q120" s="135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3">
        <v>5.0</v>
      </c>
      <c r="C121" s="98"/>
      <c r="D121" s="104">
        <v>10.0</v>
      </c>
      <c r="E121" s="100"/>
      <c r="F121" s="100"/>
      <c r="G121" s="105">
        <f>D121*B121</f>
        <v>50</v>
      </c>
      <c r="H121" s="98"/>
      <c r="I121" s="106"/>
      <c r="J121" s="2"/>
      <c r="K121" s="92"/>
      <c r="L121" s="92"/>
      <c r="M121" s="103"/>
      <c r="N121" s="98"/>
      <c r="O121" s="107"/>
      <c r="P121" s="98"/>
      <c r="Q121" s="92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3"/>
      <c r="C122" s="98"/>
      <c r="D122" s="104"/>
      <c r="E122" s="100"/>
      <c r="F122" s="100"/>
      <c r="G122" s="105"/>
      <c r="H122" s="98"/>
      <c r="I122" s="106"/>
      <c r="J122" s="2"/>
      <c r="K122" s="92"/>
      <c r="L122" s="92"/>
      <c r="M122" s="103"/>
      <c r="N122" s="98"/>
      <c r="O122" s="107"/>
      <c r="P122" s="98"/>
      <c r="Q122" s="92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3"/>
      <c r="C123" s="98"/>
      <c r="D123" s="104"/>
      <c r="E123" s="100"/>
      <c r="F123" s="100"/>
      <c r="G123" s="105"/>
      <c r="H123" s="98"/>
      <c r="I123" s="106"/>
      <c r="J123" s="2"/>
      <c r="K123" s="92"/>
      <c r="L123" s="92"/>
      <c r="M123" s="103"/>
      <c r="N123" s="98"/>
      <c r="O123" s="107"/>
      <c r="P123" s="98"/>
      <c r="Q123" s="92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102"/>
      <c r="B124" s="103"/>
      <c r="C124" s="98"/>
      <c r="D124" s="104"/>
      <c r="E124" s="100"/>
      <c r="F124" s="100"/>
      <c r="G124" s="105"/>
      <c r="H124" s="98"/>
      <c r="I124" s="106"/>
      <c r="J124" s="2"/>
      <c r="K124" s="92"/>
      <c r="L124" s="92"/>
      <c r="M124" s="103"/>
      <c r="N124" s="98"/>
      <c r="O124" s="107"/>
      <c r="P124" s="98"/>
      <c r="Q124" s="92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102"/>
      <c r="B125" s="103"/>
      <c r="C125" s="98"/>
      <c r="D125" s="104"/>
      <c r="E125" s="100"/>
      <c r="F125" s="100"/>
      <c r="G125" s="105"/>
      <c r="H125" s="98"/>
      <c r="I125" s="106"/>
      <c r="J125" s="2"/>
      <c r="K125" s="92"/>
      <c r="L125" s="92"/>
      <c r="M125" s="103"/>
      <c r="N125" s="98"/>
      <c r="O125" s="107"/>
      <c r="P125" s="98"/>
      <c r="Q125" s="92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102"/>
      <c r="B126" s="103"/>
      <c r="C126" s="98"/>
      <c r="D126" s="104"/>
      <c r="E126" s="100"/>
      <c r="F126" s="100"/>
      <c r="G126" s="105"/>
      <c r="H126" s="98"/>
      <c r="I126" s="106"/>
      <c r="J126" s="2"/>
      <c r="K126" s="92"/>
      <c r="L126" s="92"/>
      <c r="M126" s="103"/>
      <c r="N126" s="98"/>
      <c r="O126" s="107"/>
      <c r="P126" s="98"/>
      <c r="Q126" s="92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102"/>
      <c r="B127" s="103"/>
      <c r="C127" s="98"/>
      <c r="D127" s="104"/>
      <c r="E127" s="100"/>
      <c r="F127" s="100"/>
      <c r="G127" s="105"/>
      <c r="H127" s="98"/>
      <c r="I127" s="106"/>
      <c r="J127" s="2"/>
      <c r="K127" s="92"/>
      <c r="L127" s="92"/>
      <c r="M127" s="103"/>
      <c r="N127" s="98"/>
      <c r="O127" s="107"/>
      <c r="P127" s="98"/>
      <c r="Q127" s="92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102"/>
      <c r="B128" s="43"/>
      <c r="C128" s="43"/>
      <c r="D128" s="104"/>
      <c r="E128" s="104"/>
      <c r="F128" s="104"/>
      <c r="G128" s="32"/>
      <c r="H128" s="32"/>
      <c r="I128" s="106"/>
      <c r="J128" s="2"/>
      <c r="K128" s="92"/>
      <c r="L128" s="92"/>
      <c r="M128" s="103"/>
      <c r="N128" s="98"/>
      <c r="O128" s="107"/>
      <c r="P128" s="98"/>
      <c r="Q128" s="92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102"/>
      <c r="B129" s="43"/>
      <c r="C129" s="43"/>
      <c r="D129" s="104"/>
      <c r="E129" s="104"/>
      <c r="F129" s="104"/>
      <c r="G129" s="32"/>
      <c r="H129" s="32"/>
      <c r="I129" s="106"/>
      <c r="J129" s="2"/>
      <c r="K129" s="92"/>
      <c r="L129" s="92"/>
      <c r="M129" s="103"/>
      <c r="N129" s="98"/>
      <c r="O129" s="107"/>
      <c r="P129" s="98"/>
      <c r="Q129" s="92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102"/>
      <c r="B130" s="43"/>
      <c r="C130" s="43"/>
      <c r="D130" s="104"/>
      <c r="E130" s="104"/>
      <c r="F130" s="104"/>
      <c r="G130" s="32"/>
      <c r="H130" s="32"/>
      <c r="I130" s="106"/>
      <c r="J130" s="2"/>
      <c r="K130" s="92"/>
      <c r="L130" s="92"/>
      <c r="M130" s="103"/>
      <c r="N130" s="98"/>
      <c r="O130" s="107"/>
      <c r="P130" s="98"/>
      <c r="Q130" s="92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102"/>
      <c r="B131" s="103">
        <v>1.0</v>
      </c>
      <c r="C131" s="98"/>
      <c r="D131" s="104"/>
      <c r="E131" s="100"/>
      <c r="F131" s="100"/>
      <c r="G131" s="105">
        <f>B131*D131</f>
        <v>0</v>
      </c>
      <c r="H131" s="98"/>
      <c r="I131" s="106"/>
      <c r="J131" s="2"/>
      <c r="K131" s="92"/>
      <c r="L131" s="92"/>
      <c r="M131" s="103"/>
      <c r="N131" s="98"/>
      <c r="O131" s="107"/>
      <c r="P131" s="98"/>
      <c r="Q131" s="92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20.25" customHeight="1">
      <c r="A132" s="3"/>
      <c r="B132" s="110"/>
      <c r="C132" s="111"/>
      <c r="D132" s="111"/>
      <c r="E132" s="112" t="s">
        <v>90</v>
      </c>
      <c r="F132" s="98"/>
      <c r="G132" s="113">
        <f>SUM(G108:G131)</f>
        <v>18580</v>
      </c>
      <c r="H132" s="98"/>
      <c r="I132" s="111"/>
      <c r="J132" s="111"/>
      <c r="K132" s="92"/>
      <c r="L132" s="92"/>
      <c r="M132" s="111" t="s">
        <v>26</v>
      </c>
      <c r="O132" s="113">
        <f>SUM(O108:O131)</f>
        <v>4245</v>
      </c>
      <c r="P132" s="98"/>
      <c r="Q132" s="136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7.25" customHeight="1">
      <c r="A133" s="3"/>
      <c r="B133" s="110"/>
      <c r="C133" s="111"/>
      <c r="D133" s="111"/>
      <c r="E133" s="112" t="s">
        <v>91</v>
      </c>
      <c r="F133" s="98"/>
      <c r="G133" s="113">
        <f>O132</f>
        <v>4245</v>
      </c>
      <c r="H133" s="98"/>
      <c r="K133" s="92"/>
      <c r="L133" s="92"/>
      <c r="N133" s="3"/>
      <c r="O133" s="3"/>
      <c r="P133" s="3"/>
      <c r="Q133" s="3"/>
      <c r="R133" s="3"/>
      <c r="S133" s="3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20.25" customHeight="1">
      <c r="A134" s="3"/>
      <c r="B134" s="110"/>
      <c r="C134" s="111"/>
      <c r="D134" s="111"/>
      <c r="E134" s="112" t="s">
        <v>92</v>
      </c>
      <c r="F134" s="98"/>
      <c r="G134" s="114"/>
      <c r="H134" s="98"/>
      <c r="K134" s="92"/>
      <c r="L134" s="92"/>
      <c r="N134" s="3"/>
      <c r="O134" s="3"/>
      <c r="P134" s="3"/>
      <c r="Q134" s="3"/>
      <c r="R134" s="3"/>
      <c r="S134" s="3"/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20.25" customHeight="1">
      <c r="A135" s="3"/>
      <c r="B135" s="110"/>
      <c r="C135" s="111"/>
      <c r="D135" s="111"/>
      <c r="E135" s="112" t="s">
        <v>93</v>
      </c>
      <c r="F135" s="98"/>
      <c r="G135" s="114"/>
      <c r="H135" s="98"/>
      <c r="K135" s="92"/>
      <c r="L135" s="92"/>
      <c r="N135" s="3"/>
      <c r="O135" s="3"/>
      <c r="P135" s="3"/>
      <c r="Q135" s="3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20.25" customHeight="1">
      <c r="A136" s="102"/>
      <c r="B136" s="102"/>
      <c r="C136" s="111"/>
      <c r="D136" s="111"/>
      <c r="E136" s="112" t="s">
        <v>94</v>
      </c>
      <c r="F136" s="98"/>
      <c r="G136" s="114"/>
      <c r="H136" s="98"/>
      <c r="K136" s="92"/>
      <c r="L136" s="92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20.25" customHeight="1">
      <c r="A137" s="102"/>
      <c r="B137" s="102"/>
      <c r="C137" s="111"/>
      <c r="D137" s="111"/>
      <c r="E137" s="112" t="s">
        <v>95</v>
      </c>
      <c r="F137" s="98"/>
      <c r="G137" s="113">
        <v>0.0</v>
      </c>
      <c r="H137" s="98"/>
      <c r="I137" s="3"/>
      <c r="J137" s="3"/>
      <c r="K137" s="92"/>
      <c r="L137" s="92"/>
      <c r="M137" s="3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8.75" customHeight="1">
      <c r="A138" s="102"/>
      <c r="B138" s="102"/>
      <c r="C138" s="111"/>
      <c r="D138" s="111"/>
      <c r="E138" s="112" t="s">
        <v>26</v>
      </c>
      <c r="F138" s="98"/>
      <c r="G138" s="113">
        <f>SUM(G132:G137)</f>
        <v>22825</v>
      </c>
      <c r="H138" s="98"/>
      <c r="I138" s="3"/>
      <c r="J138" s="3"/>
      <c r="K138" s="92"/>
      <c r="L138" s="92"/>
      <c r="M138" s="3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102"/>
      <c r="B139" s="102"/>
      <c r="C139" s="102"/>
      <c r="D139" s="102"/>
      <c r="E139" s="102"/>
      <c r="F139" s="102"/>
      <c r="G139" s="102"/>
      <c r="H139" s="10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102"/>
      <c r="B140" s="102"/>
      <c r="C140" s="102"/>
      <c r="D140" s="102"/>
      <c r="E140" s="102"/>
      <c r="F140" s="102"/>
      <c r="G140" s="102"/>
      <c r="H140" s="10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102"/>
      <c r="B142" s="102"/>
      <c r="C142" s="102"/>
      <c r="D142" s="102"/>
      <c r="E142" s="102"/>
      <c r="F142" s="102"/>
      <c r="G142" s="102"/>
      <c r="H142" s="10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3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19">
        <f t="shared" ref="S151:S154" si="48">E162*H162</f>
        <v>0</v>
      </c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19">
        <f t="shared" si="48"/>
        <v>0</v>
      </c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19">
        <f t="shared" si="48"/>
        <v>0</v>
      </c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19">
        <f t="shared" si="48"/>
        <v>0</v>
      </c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5.75" customHeight="1">
      <c r="A344" s="3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"/>
      <c r="V344" s="2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5.75" customHeight="1">
      <c r="A345" s="3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"/>
      <c r="V345" s="2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5.75" customHeight="1">
      <c r="A346" s="3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"/>
      <c r="V346" s="2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5.75" customHeight="1">
      <c r="A347" s="3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"/>
      <c r="V347" s="2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5.75" customHeight="1">
      <c r="A348" s="3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"/>
      <c r="V348" s="2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15.75" customHeight="1">
      <c r="A349" s="3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"/>
      <c r="V349" s="2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15.75" customHeight="1">
      <c r="A350" s="3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"/>
      <c r="V350" s="2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15.75" customHeight="1">
      <c r="A351" s="3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"/>
      <c r="V351" s="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15.75" customHeight="1">
      <c r="A352" s="3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"/>
      <c r="V352" s="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15.75" customHeight="1">
      <c r="A353" s="3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"/>
      <c r="V353" s="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15.75" customHeight="1">
      <c r="A354" s="3"/>
      <c r="B354" s="2"/>
      <c r="C354" s="2"/>
      <c r="D354" s="2"/>
      <c r="E354" s="2"/>
      <c r="F354" s="2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2"/>
      <c r="V354" s="2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  <row r="1020" ht="15.75" customHeight="1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</row>
    <row r="1021" ht="15.75" customHeight="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</row>
    <row r="1022" ht="15.75" customHeight="1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</row>
    <row r="1023" ht="15.75" customHeight="1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</row>
    <row r="1024" ht="15.75" customHeight="1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</row>
    <row r="1025" ht="15.75" customHeight="1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</row>
    <row r="1026" ht="15.75" customHeight="1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</row>
    <row r="1027" ht="15.75" customHeight="1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</row>
    <row r="1028" ht="15.75" customHeight="1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</row>
    <row r="1029" ht="15.75" customHeight="1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</row>
    <row r="1030" ht="15.75" customHeight="1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</row>
    <row r="1031" ht="15.75" customHeight="1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</row>
    <row r="1032" ht="15.75" customHeight="1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</row>
    <row r="1033" ht="15.75" customHeight="1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</row>
    <row r="1034" ht="15.75" customHeight="1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</row>
    <row r="1035" ht="15.75" customHeight="1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</row>
    <row r="1036" ht="15.75" customHeight="1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</row>
    <row r="1037" ht="15.75" customHeight="1">
      <c r="A1037" s="115"/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</row>
  </sheetData>
  <mergeCells count="137">
    <mergeCell ref="M113:N113"/>
    <mergeCell ref="M114:N114"/>
    <mergeCell ref="M110:N110"/>
    <mergeCell ref="O110:P110"/>
    <mergeCell ref="M111:N111"/>
    <mergeCell ref="O111:P111"/>
    <mergeCell ref="M112:N112"/>
    <mergeCell ref="O112:P112"/>
    <mergeCell ref="O113:P113"/>
    <mergeCell ref="O114:P114"/>
    <mergeCell ref="C105:D105"/>
    <mergeCell ref="E105:F105"/>
    <mergeCell ref="N105:O105"/>
    <mergeCell ref="B106:H106"/>
    <mergeCell ref="B107:C107"/>
    <mergeCell ref="D107:F107"/>
    <mergeCell ref="G107:H107"/>
    <mergeCell ref="D110:F110"/>
    <mergeCell ref="G110:H110"/>
    <mergeCell ref="M106:Q106"/>
    <mergeCell ref="M107:N107"/>
    <mergeCell ref="O107:P107"/>
    <mergeCell ref="M108:N108"/>
    <mergeCell ref="O108:P108"/>
    <mergeCell ref="M109:N109"/>
    <mergeCell ref="O109:P109"/>
    <mergeCell ref="B108:C108"/>
    <mergeCell ref="D108:F108"/>
    <mergeCell ref="G108:H108"/>
    <mergeCell ref="B109:C109"/>
    <mergeCell ref="D109:F109"/>
    <mergeCell ref="G109:H109"/>
    <mergeCell ref="B110:C110"/>
    <mergeCell ref="D113:F113"/>
    <mergeCell ref="G113:H113"/>
    <mergeCell ref="B111:C111"/>
    <mergeCell ref="D111:F111"/>
    <mergeCell ref="G111:H111"/>
    <mergeCell ref="B112:C112"/>
    <mergeCell ref="D112:F112"/>
    <mergeCell ref="G112:H112"/>
    <mergeCell ref="B113:C113"/>
    <mergeCell ref="D117:F117"/>
    <mergeCell ref="G117:H117"/>
    <mergeCell ref="D123:F123"/>
    <mergeCell ref="G123:H123"/>
    <mergeCell ref="B121:C121"/>
    <mergeCell ref="D121:F121"/>
    <mergeCell ref="G121:H121"/>
    <mergeCell ref="B122:C122"/>
    <mergeCell ref="D122:F122"/>
    <mergeCell ref="G122:H122"/>
    <mergeCell ref="B123:C123"/>
    <mergeCell ref="D126:F126"/>
    <mergeCell ref="G126:H126"/>
    <mergeCell ref="B127:C127"/>
    <mergeCell ref="D127:F127"/>
    <mergeCell ref="G127:H127"/>
    <mergeCell ref="B124:C124"/>
    <mergeCell ref="D124:F124"/>
    <mergeCell ref="G124:H124"/>
    <mergeCell ref="B125:C125"/>
    <mergeCell ref="D125:F125"/>
    <mergeCell ref="G125:H125"/>
    <mergeCell ref="B126:C126"/>
    <mergeCell ref="O128:P128"/>
    <mergeCell ref="O129:P129"/>
    <mergeCell ref="O121:P121"/>
    <mergeCell ref="O122:P122"/>
    <mergeCell ref="O123:P123"/>
    <mergeCell ref="O124:P124"/>
    <mergeCell ref="O125:P125"/>
    <mergeCell ref="O126:P126"/>
    <mergeCell ref="O127:P127"/>
    <mergeCell ref="M130:N130"/>
    <mergeCell ref="M131:N131"/>
    <mergeCell ref="M127:N127"/>
    <mergeCell ref="M128:N128"/>
    <mergeCell ref="M129:N129"/>
    <mergeCell ref="O130:P130"/>
    <mergeCell ref="B131:C131"/>
    <mergeCell ref="G131:H131"/>
    <mergeCell ref="O131:P131"/>
    <mergeCell ref="E137:F137"/>
    <mergeCell ref="E138:F138"/>
    <mergeCell ref="E134:F134"/>
    <mergeCell ref="G134:H134"/>
    <mergeCell ref="E135:F135"/>
    <mergeCell ref="G135:H135"/>
    <mergeCell ref="E136:F136"/>
    <mergeCell ref="G136:H136"/>
    <mergeCell ref="G137:H137"/>
    <mergeCell ref="G138:H138"/>
    <mergeCell ref="B114:C114"/>
    <mergeCell ref="D114:F114"/>
    <mergeCell ref="G114:H114"/>
    <mergeCell ref="D115:F115"/>
    <mergeCell ref="G115:H115"/>
    <mergeCell ref="M115:N115"/>
    <mergeCell ref="O115:P115"/>
    <mergeCell ref="B115:C115"/>
    <mergeCell ref="B116:C116"/>
    <mergeCell ref="D116:F116"/>
    <mergeCell ref="G116:H116"/>
    <mergeCell ref="M116:N116"/>
    <mergeCell ref="O116:P116"/>
    <mergeCell ref="B117:C117"/>
    <mergeCell ref="D120:F120"/>
    <mergeCell ref="G120:H120"/>
    <mergeCell ref="B118:C118"/>
    <mergeCell ref="D118:F118"/>
    <mergeCell ref="G118:H118"/>
    <mergeCell ref="B119:C119"/>
    <mergeCell ref="D119:F119"/>
    <mergeCell ref="G119:H119"/>
    <mergeCell ref="B120:C120"/>
    <mergeCell ref="M117:N117"/>
    <mergeCell ref="O117:P117"/>
    <mergeCell ref="M118:N118"/>
    <mergeCell ref="O118:P118"/>
    <mergeCell ref="M119:N119"/>
    <mergeCell ref="O119:P119"/>
    <mergeCell ref="O120:P120"/>
    <mergeCell ref="M120:N120"/>
    <mergeCell ref="M121:N121"/>
    <mergeCell ref="M122:N122"/>
    <mergeCell ref="M123:N123"/>
    <mergeCell ref="M124:N124"/>
    <mergeCell ref="M125:N125"/>
    <mergeCell ref="M126:N126"/>
    <mergeCell ref="D131:F131"/>
    <mergeCell ref="E132:F132"/>
    <mergeCell ref="G132:H132"/>
    <mergeCell ref="M132:N132"/>
    <mergeCell ref="O132:P132"/>
    <mergeCell ref="E133:F133"/>
    <mergeCell ref="G133:H13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45436.0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26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/>
      <c r="D9" s="19">
        <f t="shared" si="1"/>
        <v>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0</v>
      </c>
      <c r="L9" s="21">
        <f t="shared" si="5"/>
        <v>0</v>
      </c>
      <c r="M9" s="20">
        <v>360.0</v>
      </c>
      <c r="N9" s="19">
        <v>43.2</v>
      </c>
      <c r="O9" s="19">
        <v>36.0</v>
      </c>
      <c r="P9" s="19">
        <f t="shared" si="6"/>
        <v>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>
        <v>1.0</v>
      </c>
      <c r="D10" s="19">
        <f t="shared" si="1"/>
        <v>1480</v>
      </c>
      <c r="E10" s="20">
        <v>1400.0</v>
      </c>
      <c r="F10" s="19"/>
      <c r="G10" s="19">
        <f t="shared" si="2"/>
        <v>0</v>
      </c>
      <c r="H10" s="20">
        <v>1375.0</v>
      </c>
      <c r="I10" s="117"/>
      <c r="J10" s="19">
        <f t="shared" si="3"/>
        <v>0</v>
      </c>
      <c r="K10" s="19">
        <f t="shared" si="4"/>
        <v>1480</v>
      </c>
      <c r="L10" s="21">
        <f t="shared" si="5"/>
        <v>1</v>
      </c>
      <c r="M10" s="20">
        <v>1125.0</v>
      </c>
      <c r="N10" s="19">
        <v>135.0</v>
      </c>
      <c r="O10" s="19">
        <v>112.5</v>
      </c>
      <c r="P10" s="19">
        <f t="shared" si="6"/>
        <v>355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/>
      <c r="D12" s="19">
        <f t="shared" si="1"/>
        <v>0</v>
      </c>
      <c r="E12" s="20">
        <v>1400.0</v>
      </c>
      <c r="F12" s="19"/>
      <c r="G12" s="19">
        <f t="shared" si="2"/>
        <v>0</v>
      </c>
      <c r="H12" s="20">
        <v>1375.0</v>
      </c>
      <c r="I12" s="117"/>
      <c r="J12" s="19">
        <f t="shared" si="3"/>
        <v>0</v>
      </c>
      <c r="K12" s="19">
        <f t="shared" si="4"/>
        <v>0</v>
      </c>
      <c r="L12" s="21">
        <f t="shared" si="5"/>
        <v>0</v>
      </c>
      <c r="M12" s="20">
        <v>1125.0</v>
      </c>
      <c r="N12" s="19">
        <v>135.0</v>
      </c>
      <c r="O12" s="19">
        <v>112.5</v>
      </c>
      <c r="P12" s="19">
        <f t="shared" si="6"/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2.0</v>
      </c>
      <c r="D13" s="19">
        <f t="shared" si="1"/>
        <v>900</v>
      </c>
      <c r="E13" s="20">
        <v>440.0</v>
      </c>
      <c r="F13" s="117"/>
      <c r="G13" s="19">
        <f t="shared" si="2"/>
        <v>0</v>
      </c>
      <c r="H13" s="20">
        <v>425.0</v>
      </c>
      <c r="I13" s="19"/>
      <c r="J13" s="19">
        <f t="shared" si="3"/>
        <v>0</v>
      </c>
      <c r="K13" s="19">
        <f t="shared" si="4"/>
        <v>900</v>
      </c>
      <c r="L13" s="21">
        <f t="shared" si="5"/>
        <v>2</v>
      </c>
      <c r="M13" s="20">
        <v>360.0</v>
      </c>
      <c r="N13" s="19">
        <v>43.2</v>
      </c>
      <c r="O13" s="19">
        <v>36.0</v>
      </c>
      <c r="P13" s="19">
        <f t="shared" si="6"/>
        <v>180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/>
      <c r="D14" s="19">
        <f t="shared" si="1"/>
        <v>0</v>
      </c>
      <c r="E14" s="20">
        <v>480.0</v>
      </c>
      <c r="F14" s="19"/>
      <c r="G14" s="19">
        <f t="shared" si="2"/>
        <v>0</v>
      </c>
      <c r="H14" s="20">
        <v>450.0</v>
      </c>
      <c r="I14" s="117"/>
      <c r="J14" s="19">
        <f t="shared" si="3"/>
        <v>0</v>
      </c>
      <c r="K14" s="19">
        <f t="shared" si="4"/>
        <v>0</v>
      </c>
      <c r="L14" s="21">
        <f t="shared" si="5"/>
        <v>0</v>
      </c>
      <c r="M14" s="20">
        <v>360.0</v>
      </c>
      <c r="N14" s="19">
        <v>43.2</v>
      </c>
      <c r="O14" s="19">
        <v>36.0</v>
      </c>
      <c r="P14" s="19">
        <f t="shared" si="6"/>
        <v>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/>
      <c r="D15" s="19">
        <f t="shared" si="1"/>
        <v>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0</v>
      </c>
      <c r="L15" s="21">
        <f t="shared" si="5"/>
        <v>0</v>
      </c>
      <c r="M15" s="20">
        <v>200.0</v>
      </c>
      <c r="N15" s="19">
        <v>24.0</v>
      </c>
      <c r="O15" s="19">
        <v>20.0</v>
      </c>
      <c r="P15" s="19">
        <f t="shared" si="6"/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/>
      <c r="D16" s="19">
        <f t="shared" si="1"/>
        <v>0</v>
      </c>
      <c r="E16" s="20">
        <v>1600.0</v>
      </c>
      <c r="F16" s="19"/>
      <c r="G16" s="19">
        <f t="shared" si="2"/>
        <v>0</v>
      </c>
      <c r="H16" s="20">
        <v>1500.0</v>
      </c>
      <c r="I16" s="117"/>
      <c r="J16" s="19">
        <f t="shared" si="3"/>
        <v>0</v>
      </c>
      <c r="K16" s="19">
        <f t="shared" si="4"/>
        <v>0</v>
      </c>
      <c r="L16" s="21">
        <f t="shared" si="5"/>
        <v>0</v>
      </c>
      <c r="M16" s="20">
        <v>1125.0</v>
      </c>
      <c r="N16" s="19">
        <v>135.0</v>
      </c>
      <c r="O16" s="19">
        <v>112.5</v>
      </c>
      <c r="P16" s="32">
        <f t="shared" si="6"/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2380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0</v>
      </c>
      <c r="K17" s="118">
        <f t="shared" si="4"/>
        <v>2380</v>
      </c>
      <c r="L17" s="119"/>
      <c r="M17" s="35" t="s">
        <v>26</v>
      </c>
      <c r="N17" s="33"/>
      <c r="O17" s="33"/>
      <c r="P17" s="33">
        <f>SUM(P5:P16)</f>
        <v>535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8"/>
      <c r="D19" s="32">
        <f t="shared" ref="D19:D27" si="7">B19*C19</f>
        <v>0</v>
      </c>
      <c r="E19" s="20">
        <v>350.0</v>
      </c>
      <c r="F19" s="43"/>
      <c r="G19" s="19">
        <f t="shared" ref="G19:G27" si="8">E19*F19</f>
        <v>0</v>
      </c>
      <c r="H19" s="20">
        <v>325.0</v>
      </c>
      <c r="I19" s="32"/>
      <c r="J19" s="32">
        <f t="shared" ref="J19:J27" si="9">H19*I19</f>
        <v>0</v>
      </c>
      <c r="K19" s="19">
        <f t="shared" ref="K19:K28" si="10">D19+G19+J19</f>
        <v>0</v>
      </c>
      <c r="L19" s="21">
        <f t="shared" ref="L19:L27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7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>
        <v>2.0</v>
      </c>
      <c r="D20" s="19">
        <f t="shared" si="7"/>
        <v>3800</v>
      </c>
      <c r="E20" s="20">
        <v>1700.0</v>
      </c>
      <c r="F20" s="26"/>
      <c r="G20" s="19">
        <f t="shared" si="8"/>
        <v>0</v>
      </c>
      <c r="H20" s="20">
        <v>1500.0</v>
      </c>
      <c r="I20" s="117"/>
      <c r="J20" s="19">
        <f t="shared" si="9"/>
        <v>0</v>
      </c>
      <c r="K20" s="19">
        <f t="shared" si="10"/>
        <v>3800</v>
      </c>
      <c r="L20" s="21">
        <f t="shared" si="11"/>
        <v>2</v>
      </c>
      <c r="M20" s="20">
        <v>1200.0</v>
      </c>
      <c r="N20" s="19">
        <v>144.0</v>
      </c>
      <c r="O20" s="19">
        <v>120.0</v>
      </c>
      <c r="P20" s="19">
        <f t="shared" si="12"/>
        <v>1400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121" t="s">
        <v>111</v>
      </c>
      <c r="B21" s="68">
        <v>860.0</v>
      </c>
      <c r="C21" s="26">
        <v>1.0</v>
      </c>
      <c r="D21" s="19">
        <f t="shared" si="7"/>
        <v>860</v>
      </c>
      <c r="E21" s="122">
        <v>750.0</v>
      </c>
      <c r="F21" s="26"/>
      <c r="G21" s="19">
        <f t="shared" si="8"/>
        <v>0</v>
      </c>
      <c r="H21" s="122">
        <v>700.0</v>
      </c>
      <c r="I21" s="19"/>
      <c r="J21" s="19">
        <f t="shared" si="9"/>
        <v>0</v>
      </c>
      <c r="K21" s="19">
        <f t="shared" si="10"/>
        <v>860</v>
      </c>
      <c r="L21" s="21">
        <f t="shared" si="11"/>
        <v>1</v>
      </c>
      <c r="M21" s="20"/>
      <c r="N21" s="19"/>
      <c r="O21" s="19"/>
      <c r="P21" s="19">
        <f t="shared" si="12"/>
        <v>860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30</v>
      </c>
      <c r="B22" s="17">
        <v>860.0</v>
      </c>
      <c r="C22" s="26"/>
      <c r="D22" s="19">
        <f t="shared" si="7"/>
        <v>0</v>
      </c>
      <c r="E22" s="20">
        <v>800.0</v>
      </c>
      <c r="F22" s="26"/>
      <c r="G22" s="19">
        <f t="shared" si="8"/>
        <v>0</v>
      </c>
      <c r="H22" s="20">
        <v>750.0</v>
      </c>
      <c r="I22" s="19"/>
      <c r="J22" s="19">
        <f t="shared" si="9"/>
        <v>0</v>
      </c>
      <c r="K22" s="19">
        <f t="shared" si="10"/>
        <v>0</v>
      </c>
      <c r="L22" s="21">
        <f t="shared" si="11"/>
        <v>0</v>
      </c>
      <c r="M22" s="20">
        <v>600.0</v>
      </c>
      <c r="N22" s="19">
        <v>72.0</v>
      </c>
      <c r="O22" s="19">
        <v>60.0</v>
      </c>
      <c r="P22" s="19">
        <f t="shared" si="12"/>
        <v>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31</v>
      </c>
      <c r="B23" s="17">
        <v>2800.0</v>
      </c>
      <c r="C23" s="18"/>
      <c r="D23" s="19">
        <f t="shared" si="7"/>
        <v>0</v>
      </c>
      <c r="E23" s="20"/>
      <c r="F23" s="18"/>
      <c r="G23" s="19">
        <f t="shared" si="8"/>
        <v>0</v>
      </c>
      <c r="H23" s="20"/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>
        <v>96.0</v>
      </c>
      <c r="O23" s="19">
        <v>80.0</v>
      </c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32</v>
      </c>
      <c r="B24" s="17">
        <v>2000.0</v>
      </c>
      <c r="C24" s="18"/>
      <c r="D24" s="19">
        <f t="shared" si="7"/>
        <v>0</v>
      </c>
      <c r="E24" s="20">
        <v>1800.0</v>
      </c>
      <c r="F24" s="18"/>
      <c r="G24" s="19">
        <f t="shared" si="8"/>
        <v>0</v>
      </c>
      <c r="H24" s="20">
        <v>1500.0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1500.0</v>
      </c>
      <c r="C25" s="26">
        <v>1.0</v>
      </c>
      <c r="D25" s="19">
        <f t="shared" si="7"/>
        <v>1500</v>
      </c>
      <c r="E25" s="20">
        <v>1400.0</v>
      </c>
      <c r="F25" s="18"/>
      <c r="G25" s="19">
        <f t="shared" si="8"/>
        <v>0</v>
      </c>
      <c r="H25" s="20">
        <v>1300.0</v>
      </c>
      <c r="I25" s="19"/>
      <c r="J25" s="19">
        <f t="shared" si="9"/>
        <v>0</v>
      </c>
      <c r="K25" s="19">
        <f t="shared" si="10"/>
        <v>1500</v>
      </c>
      <c r="L25" s="21">
        <f t="shared" si="11"/>
        <v>1</v>
      </c>
      <c r="M25" s="20">
        <v>800.0</v>
      </c>
      <c r="N25" s="19"/>
      <c r="O25" s="19"/>
      <c r="P25" s="19">
        <f t="shared" si="12"/>
        <v>700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22" t="s">
        <v>33</v>
      </c>
      <c r="B26" s="17">
        <v>1000.0</v>
      </c>
      <c r="C26" s="18"/>
      <c r="D26" s="19">
        <f t="shared" si="7"/>
        <v>0</v>
      </c>
      <c r="E26" s="20">
        <v>980.0</v>
      </c>
      <c r="F26" s="18"/>
      <c r="G26" s="19">
        <f t="shared" si="8"/>
        <v>0</v>
      </c>
      <c r="H26" s="20">
        <v>950.0</v>
      </c>
      <c r="I26" s="19"/>
      <c r="J26" s="19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20.25" customHeight="1">
      <c r="A27" s="44" t="s">
        <v>34</v>
      </c>
      <c r="B27" s="17">
        <v>1500.0</v>
      </c>
      <c r="C27" s="26"/>
      <c r="D27" s="19">
        <f t="shared" si="7"/>
        <v>0</v>
      </c>
      <c r="E27" s="20"/>
      <c r="F27" s="18"/>
      <c r="G27" s="19">
        <f t="shared" si="8"/>
        <v>0</v>
      </c>
      <c r="H27" s="20"/>
      <c r="I27" s="32"/>
      <c r="J27" s="32">
        <f t="shared" si="9"/>
        <v>0</v>
      </c>
      <c r="K27" s="19">
        <f t="shared" si="10"/>
        <v>0</v>
      </c>
      <c r="L27" s="21">
        <f t="shared" si="11"/>
        <v>0</v>
      </c>
      <c r="M27" s="20">
        <v>800.0</v>
      </c>
      <c r="N27" s="19"/>
      <c r="O27" s="19"/>
      <c r="P27" s="19">
        <f t="shared" si="12"/>
        <v>0</v>
      </c>
      <c r="Q27" s="3"/>
      <c r="R27" s="3"/>
      <c r="S27" s="3"/>
      <c r="T27" s="3"/>
      <c r="U27" s="2"/>
      <c r="V27" s="2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8.75" customHeight="1">
      <c r="A28" s="3"/>
      <c r="B28" s="33"/>
      <c r="C28" s="33" t="s">
        <v>26</v>
      </c>
      <c r="D28" s="33">
        <f>SUM(D19:D27)</f>
        <v>6160</v>
      </c>
      <c r="E28" s="33"/>
      <c r="F28" s="33" t="s">
        <v>26</v>
      </c>
      <c r="G28" s="34">
        <f>SUM(G19:G27)</f>
        <v>0</v>
      </c>
      <c r="H28" s="35"/>
      <c r="I28" s="35" t="s">
        <v>26</v>
      </c>
      <c r="J28" s="33">
        <f>SUM(J19:J27)</f>
        <v>0</v>
      </c>
      <c r="K28" s="118">
        <f t="shared" si="10"/>
        <v>6160</v>
      </c>
      <c r="L28" s="119"/>
      <c r="M28" s="35" t="s">
        <v>26</v>
      </c>
      <c r="N28" s="33"/>
      <c r="O28" s="33"/>
      <c r="P28" s="33">
        <f>SUM(P19:P27)</f>
        <v>2960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7.0" customHeight="1">
      <c r="A29" s="45" t="s">
        <v>35</v>
      </c>
      <c r="B29" s="8" t="s">
        <v>2</v>
      </c>
      <c r="C29" s="9" t="s">
        <v>3</v>
      </c>
      <c r="D29" s="10" t="s">
        <v>4</v>
      </c>
      <c r="E29" s="8" t="s">
        <v>5</v>
      </c>
      <c r="F29" s="9" t="s">
        <v>3</v>
      </c>
      <c r="G29" s="9" t="s">
        <v>4</v>
      </c>
      <c r="H29" s="46" t="s">
        <v>6</v>
      </c>
      <c r="I29" s="11" t="s">
        <v>3</v>
      </c>
      <c r="J29" s="11" t="s">
        <v>7</v>
      </c>
      <c r="K29" s="116" t="s">
        <v>96</v>
      </c>
      <c r="L29" s="12" t="s">
        <v>8</v>
      </c>
      <c r="M29" s="8" t="s">
        <v>9</v>
      </c>
      <c r="N29" s="10" t="s">
        <v>10</v>
      </c>
      <c r="O29" s="10" t="s">
        <v>11</v>
      </c>
      <c r="P29" s="9" t="s">
        <v>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6" t="s">
        <v>36</v>
      </c>
      <c r="B30" s="17">
        <v>1450.0</v>
      </c>
      <c r="C30" s="26">
        <v>2.0</v>
      </c>
      <c r="D30" s="19">
        <f t="shared" ref="D30:D38" si="13">B30*C30</f>
        <v>2900</v>
      </c>
      <c r="E30" s="20">
        <v>1400.0</v>
      </c>
      <c r="F30" s="26"/>
      <c r="G30" s="19">
        <f t="shared" ref="G30:G38" si="14">E30*F30</f>
        <v>0</v>
      </c>
      <c r="H30" s="20">
        <v>1300.0</v>
      </c>
      <c r="I30" s="117"/>
      <c r="J30" s="19">
        <f t="shared" ref="J30:J38" si="15">H30*I30</f>
        <v>0</v>
      </c>
      <c r="K30" s="19">
        <f t="shared" ref="K30:K39" si="16">D30+G30+J30</f>
        <v>2900</v>
      </c>
      <c r="L30" s="21">
        <f t="shared" ref="L30:L38" si="17">C30+F30+I30</f>
        <v>2</v>
      </c>
      <c r="M30" s="20">
        <v>1000.0</v>
      </c>
      <c r="N30" s="19">
        <v>120.0</v>
      </c>
      <c r="O30" s="19">
        <v>100.0</v>
      </c>
      <c r="P30" s="19">
        <f t="shared" ref="P30:P38" si="18">((B30-M30)*C30)+((E30-M30)*F30)+((H30-M30)*I30)</f>
        <v>900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97</v>
      </c>
      <c r="B31" s="68">
        <v>150.0</v>
      </c>
      <c r="C31" s="26"/>
      <c r="D31" s="19">
        <f t="shared" si="13"/>
        <v>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0</v>
      </c>
      <c r="L31" s="21">
        <f t="shared" si="17"/>
        <v>0</v>
      </c>
      <c r="M31" s="122">
        <v>110.0</v>
      </c>
      <c r="N31" s="117">
        <v>12.0</v>
      </c>
      <c r="O31" s="117">
        <v>10.0</v>
      </c>
      <c r="P31" s="19">
        <f t="shared" si="18"/>
        <v>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121" t="s">
        <v>108</v>
      </c>
      <c r="B32" s="68">
        <v>150.0</v>
      </c>
      <c r="C32" s="26"/>
      <c r="D32" s="19">
        <f t="shared" si="13"/>
        <v>0</v>
      </c>
      <c r="E32" s="122">
        <v>140.0</v>
      </c>
      <c r="F32" s="18"/>
      <c r="G32" s="19">
        <f t="shared" si="14"/>
        <v>0</v>
      </c>
      <c r="H32" s="122">
        <v>135.0</v>
      </c>
      <c r="I32" s="19"/>
      <c r="J32" s="19">
        <f t="shared" si="15"/>
        <v>0</v>
      </c>
      <c r="K32" s="19">
        <f t="shared" si="16"/>
        <v>0</v>
      </c>
      <c r="L32" s="21">
        <f t="shared" si="17"/>
        <v>0</v>
      </c>
      <c r="M32" s="122">
        <v>100.0</v>
      </c>
      <c r="N32" s="117">
        <v>12.0</v>
      </c>
      <c r="O32" s="117">
        <v>10.0</v>
      </c>
      <c r="P32" s="19">
        <f t="shared" si="18"/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121" t="s">
        <v>115</v>
      </c>
      <c r="B33" s="68">
        <v>375.0</v>
      </c>
      <c r="C33" s="26">
        <v>15.0</v>
      </c>
      <c r="D33" s="19">
        <f t="shared" si="13"/>
        <v>5625</v>
      </c>
      <c r="E33" s="20">
        <v>360.0</v>
      </c>
      <c r="F33" s="18"/>
      <c r="G33" s="19">
        <f t="shared" si="14"/>
        <v>0</v>
      </c>
      <c r="H33" s="20">
        <v>340.0</v>
      </c>
      <c r="I33" s="19"/>
      <c r="J33" s="19">
        <f t="shared" si="15"/>
        <v>0</v>
      </c>
      <c r="K33" s="19">
        <f t="shared" si="16"/>
        <v>5625</v>
      </c>
      <c r="L33" s="21">
        <f t="shared" si="17"/>
        <v>15</v>
      </c>
      <c r="M33" s="20">
        <v>280.0</v>
      </c>
      <c r="N33" s="19">
        <v>33.6</v>
      </c>
      <c r="O33" s="19">
        <v>28.0</v>
      </c>
      <c r="P33" s="19">
        <f t="shared" si="18"/>
        <v>1425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22" t="s">
        <v>37</v>
      </c>
      <c r="B34" s="17">
        <v>375.0</v>
      </c>
      <c r="C34" s="26"/>
      <c r="D34" s="19">
        <f t="shared" si="13"/>
        <v>0</v>
      </c>
      <c r="E34" s="20">
        <v>360.0</v>
      </c>
      <c r="F34" s="18"/>
      <c r="G34" s="19">
        <f t="shared" si="14"/>
        <v>0</v>
      </c>
      <c r="H34" s="20">
        <v>340.0</v>
      </c>
      <c r="I34" s="19"/>
      <c r="J34" s="19">
        <f t="shared" si="15"/>
        <v>0</v>
      </c>
      <c r="K34" s="19">
        <f t="shared" si="16"/>
        <v>0</v>
      </c>
      <c r="L34" s="21">
        <f t="shared" si="17"/>
        <v>0</v>
      </c>
      <c r="M34" s="20">
        <v>280.0</v>
      </c>
      <c r="N34" s="19">
        <v>33.6</v>
      </c>
      <c r="O34" s="19">
        <v>28.0</v>
      </c>
      <c r="P34" s="19">
        <f t="shared" si="18"/>
        <v>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20.25" customHeight="1">
      <c r="A35" s="47" t="s">
        <v>38</v>
      </c>
      <c r="B35" s="42">
        <v>430.0</v>
      </c>
      <c r="C35" s="48">
        <v>2.0</v>
      </c>
      <c r="D35" s="32">
        <f t="shared" si="13"/>
        <v>860</v>
      </c>
      <c r="E35" s="20">
        <v>400.0</v>
      </c>
      <c r="F35" s="48"/>
      <c r="G35" s="32">
        <f t="shared" si="14"/>
        <v>0</v>
      </c>
      <c r="H35" s="20">
        <v>350.0</v>
      </c>
      <c r="I35" s="82"/>
      <c r="J35" s="32">
        <f t="shared" si="15"/>
        <v>0</v>
      </c>
      <c r="K35" s="19">
        <f t="shared" si="16"/>
        <v>860</v>
      </c>
      <c r="L35" s="21">
        <f t="shared" si="17"/>
        <v>2</v>
      </c>
      <c r="M35" s="20">
        <v>260.0</v>
      </c>
      <c r="N35" s="19">
        <v>31.2</v>
      </c>
      <c r="O35" s="19">
        <v>26.0</v>
      </c>
      <c r="P35" s="19">
        <f t="shared" si="18"/>
        <v>340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20.25" customHeight="1">
      <c r="A36" s="49" t="s">
        <v>39</v>
      </c>
      <c r="B36" s="17">
        <v>450.0</v>
      </c>
      <c r="C36" s="26">
        <v>1.0</v>
      </c>
      <c r="D36" s="19">
        <f t="shared" si="13"/>
        <v>450</v>
      </c>
      <c r="E36" s="20">
        <v>430.0</v>
      </c>
      <c r="F36" s="26"/>
      <c r="G36" s="19">
        <f t="shared" si="14"/>
        <v>0</v>
      </c>
      <c r="H36" s="20">
        <v>400.0</v>
      </c>
      <c r="I36" s="117"/>
      <c r="J36" s="19">
        <f t="shared" si="15"/>
        <v>0</v>
      </c>
      <c r="K36" s="19">
        <f t="shared" si="16"/>
        <v>450</v>
      </c>
      <c r="L36" s="21">
        <f t="shared" si="17"/>
        <v>1</v>
      </c>
      <c r="M36" s="20">
        <v>330.0</v>
      </c>
      <c r="N36" s="19">
        <v>39.6</v>
      </c>
      <c r="O36" s="19">
        <v>33.0</v>
      </c>
      <c r="P36" s="19">
        <f t="shared" si="18"/>
        <v>120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9.5" customHeight="1">
      <c r="A37" s="50" t="s">
        <v>40</v>
      </c>
      <c r="B37" s="17">
        <v>450.0</v>
      </c>
      <c r="C37" s="26">
        <v>3.0</v>
      </c>
      <c r="D37" s="19">
        <f t="shared" si="13"/>
        <v>1350</v>
      </c>
      <c r="E37" s="20">
        <v>400.0</v>
      </c>
      <c r="F37" s="26"/>
      <c r="G37" s="19">
        <f t="shared" si="14"/>
        <v>0</v>
      </c>
      <c r="H37" s="20">
        <v>375.0</v>
      </c>
      <c r="I37" s="117"/>
      <c r="J37" s="19">
        <f t="shared" si="15"/>
        <v>0</v>
      </c>
      <c r="K37" s="19">
        <f t="shared" si="16"/>
        <v>1350</v>
      </c>
      <c r="L37" s="21">
        <f t="shared" si="17"/>
        <v>3</v>
      </c>
      <c r="M37" s="20">
        <v>280.0</v>
      </c>
      <c r="N37" s="19">
        <v>33.6</v>
      </c>
      <c r="O37" s="19">
        <v>28.0</v>
      </c>
      <c r="P37" s="32">
        <f t="shared" si="18"/>
        <v>510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19.5" customHeight="1">
      <c r="A38" s="31" t="s">
        <v>41</v>
      </c>
      <c r="B38" s="17">
        <v>220.0</v>
      </c>
      <c r="C38" s="18"/>
      <c r="D38" s="19">
        <f t="shared" si="13"/>
        <v>0</v>
      </c>
      <c r="E38" s="51"/>
      <c r="F38" s="18"/>
      <c r="G38" s="19">
        <f t="shared" si="14"/>
        <v>0</v>
      </c>
      <c r="H38" s="20"/>
      <c r="I38" s="19"/>
      <c r="J38" s="19">
        <f t="shared" si="15"/>
        <v>0</v>
      </c>
      <c r="K38" s="19">
        <f t="shared" si="16"/>
        <v>0</v>
      </c>
      <c r="L38" s="21">
        <f t="shared" si="17"/>
        <v>0</v>
      </c>
      <c r="M38" s="20">
        <v>120.0</v>
      </c>
      <c r="N38" s="19"/>
      <c r="O38" s="19"/>
      <c r="P38" s="32">
        <f t="shared" si="18"/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15.75" customHeight="1">
      <c r="A39" s="3"/>
      <c r="B39" s="33"/>
      <c r="C39" s="33" t="s">
        <v>26</v>
      </c>
      <c r="D39" s="33">
        <f>SUM(D30:D38)</f>
        <v>11185</v>
      </c>
      <c r="E39" s="33"/>
      <c r="F39" s="33" t="s">
        <v>26</v>
      </c>
      <c r="G39" s="34">
        <f>SUM(G30:G38)</f>
        <v>0</v>
      </c>
      <c r="H39" s="35"/>
      <c r="I39" s="35" t="s">
        <v>26</v>
      </c>
      <c r="J39" s="33">
        <f>SUM(J30:J38)</f>
        <v>0</v>
      </c>
      <c r="K39" s="118">
        <f t="shared" si="16"/>
        <v>11185</v>
      </c>
      <c r="L39" s="119"/>
      <c r="M39" s="35" t="s">
        <v>26</v>
      </c>
      <c r="N39" s="33"/>
      <c r="O39" s="33"/>
      <c r="P39" s="33">
        <f>SUM(P27:P35)</f>
        <v>5625</v>
      </c>
      <c r="Q39" s="3"/>
      <c r="R39" s="3"/>
      <c r="S39" s="3"/>
      <c r="T39" s="3"/>
      <c r="U39" s="2"/>
      <c r="V39" s="2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27.0" customHeight="1">
      <c r="A40" s="139" t="s">
        <v>112</v>
      </c>
      <c r="B40" s="8" t="s">
        <v>2</v>
      </c>
      <c r="C40" s="9" t="s">
        <v>3</v>
      </c>
      <c r="D40" s="10" t="s">
        <v>4</v>
      </c>
      <c r="E40" s="8" t="s">
        <v>5</v>
      </c>
      <c r="F40" s="9" t="s">
        <v>3</v>
      </c>
      <c r="G40" s="9" t="s">
        <v>4</v>
      </c>
      <c r="H40" s="46" t="s">
        <v>6</v>
      </c>
      <c r="I40" s="11" t="s">
        <v>3</v>
      </c>
      <c r="J40" s="11" t="s">
        <v>7</v>
      </c>
      <c r="K40" s="116" t="s">
        <v>96</v>
      </c>
      <c r="L40" s="12" t="s">
        <v>8</v>
      </c>
      <c r="M40" s="8" t="s">
        <v>9</v>
      </c>
      <c r="N40" s="10" t="s">
        <v>10</v>
      </c>
      <c r="O40" s="10" t="s">
        <v>11</v>
      </c>
      <c r="P40" s="9" t="s">
        <v>12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19.5" customHeight="1">
      <c r="A41" s="50" t="s">
        <v>113</v>
      </c>
      <c r="B41" s="68">
        <v>400.0</v>
      </c>
      <c r="C41" s="26"/>
      <c r="D41" s="19">
        <f>B41*C41</f>
        <v>0</v>
      </c>
      <c r="E41" s="51"/>
      <c r="F41" s="18"/>
      <c r="G41" s="19">
        <f>E41*F41</f>
        <v>0</v>
      </c>
      <c r="H41" s="20"/>
      <c r="I41" s="19"/>
      <c r="J41" s="19">
        <f>H41*I41</f>
        <v>0</v>
      </c>
      <c r="K41" s="19">
        <f t="shared" ref="K41:K42" si="19">D41+G41+J41</f>
        <v>0</v>
      </c>
      <c r="L41" s="21">
        <f>C41+F41+I41</f>
        <v>0</v>
      </c>
      <c r="M41" s="122">
        <v>350.0</v>
      </c>
      <c r="N41" s="19"/>
      <c r="O41" s="19"/>
      <c r="P41" s="32">
        <f>((B41-M41)*C41)+((E41-M41)*F41)+((H41-M41)*I41)</f>
        <v>0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5.75" customHeight="1">
      <c r="A42" s="3"/>
      <c r="B42" s="33"/>
      <c r="C42" s="33" t="s">
        <v>26</v>
      </c>
      <c r="D42" s="33">
        <f>D41</f>
        <v>0</v>
      </c>
      <c r="E42" s="33"/>
      <c r="F42" s="33" t="s">
        <v>26</v>
      </c>
      <c r="G42" s="34">
        <f>G41</f>
        <v>0</v>
      </c>
      <c r="H42" s="35"/>
      <c r="I42" s="35" t="s">
        <v>26</v>
      </c>
      <c r="J42" s="33">
        <f>J41</f>
        <v>0</v>
      </c>
      <c r="K42" s="118">
        <f t="shared" si="19"/>
        <v>0</v>
      </c>
      <c r="L42" s="119"/>
      <c r="M42" s="35" t="s">
        <v>26</v>
      </c>
      <c r="N42" s="33"/>
      <c r="O42" s="33"/>
      <c r="P42" s="33">
        <f>SUM(P30:P38)</f>
        <v>3295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5.5" customHeight="1">
      <c r="A43" s="36" t="s">
        <v>42</v>
      </c>
      <c r="B43" s="8" t="s">
        <v>2</v>
      </c>
      <c r="C43" s="37" t="s">
        <v>3</v>
      </c>
      <c r="D43" s="38" t="s">
        <v>4</v>
      </c>
      <c r="E43" s="39" t="s">
        <v>5</v>
      </c>
      <c r="F43" s="37" t="s">
        <v>3</v>
      </c>
      <c r="G43" s="37" t="s">
        <v>4</v>
      </c>
      <c r="H43" s="40" t="s">
        <v>6</v>
      </c>
      <c r="I43" s="41" t="s">
        <v>3</v>
      </c>
      <c r="J43" s="41" t="s">
        <v>7</v>
      </c>
      <c r="K43" s="116" t="s">
        <v>96</v>
      </c>
      <c r="L43" s="12" t="s">
        <v>8</v>
      </c>
      <c r="M43" s="8" t="s">
        <v>9</v>
      </c>
      <c r="N43" s="10" t="s">
        <v>10</v>
      </c>
      <c r="O43" s="10" t="s">
        <v>11</v>
      </c>
      <c r="P43" s="41" t="s">
        <v>12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22" t="s">
        <v>43</v>
      </c>
      <c r="B44" s="17">
        <v>250.0</v>
      </c>
      <c r="C44" s="18"/>
      <c r="D44" s="18">
        <f t="shared" ref="D44:D64" si="20">B44*C44</f>
        <v>0</v>
      </c>
      <c r="E44" s="20"/>
      <c r="F44" s="18"/>
      <c r="G44" s="18">
        <f t="shared" ref="G44:G64" si="21">E44*F44</f>
        <v>0</v>
      </c>
      <c r="H44" s="20"/>
      <c r="I44" s="19"/>
      <c r="J44" s="21">
        <f t="shared" ref="J44:J64" si="22">H44*I44</f>
        <v>0</v>
      </c>
      <c r="K44" s="19">
        <f t="shared" ref="K44:K65" si="23">D44+G44+J44</f>
        <v>0</v>
      </c>
      <c r="L44" s="21">
        <f t="shared" ref="L44:L64" si="24">C44+F44+I44</f>
        <v>0</v>
      </c>
      <c r="M44" s="20"/>
      <c r="N44" s="19"/>
      <c r="O44" s="19"/>
      <c r="P44" s="21">
        <f t="shared" ref="P44:P62" si="25">((B44-M44)*C44)+((E44-M44)*F44)+((H44-M44)*I44)</f>
        <v>0</v>
      </c>
      <c r="Q44" s="3"/>
      <c r="R44" s="3"/>
      <c r="S44" s="3"/>
      <c r="T44" s="3"/>
      <c r="U44" s="2"/>
      <c r="V44" s="2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20.25" customHeight="1">
      <c r="A45" s="44" t="s">
        <v>44</v>
      </c>
      <c r="B45" s="17">
        <v>250.0</v>
      </c>
      <c r="C45" s="18"/>
      <c r="D45" s="18">
        <f t="shared" si="20"/>
        <v>0</v>
      </c>
      <c r="E45" s="122">
        <v>150.0</v>
      </c>
      <c r="F45" s="26"/>
      <c r="G45" s="18">
        <f t="shared" si="21"/>
        <v>0</v>
      </c>
      <c r="H45" s="20"/>
      <c r="I45" s="32"/>
      <c r="J45" s="52">
        <f t="shared" si="22"/>
        <v>0</v>
      </c>
      <c r="K45" s="19">
        <f t="shared" si="23"/>
        <v>0</v>
      </c>
      <c r="L45" s="21">
        <f t="shared" si="24"/>
        <v>0</v>
      </c>
      <c r="M45" s="20"/>
      <c r="N45" s="19"/>
      <c r="O45" s="19"/>
      <c r="P45" s="52">
        <f t="shared" si="25"/>
        <v>0</v>
      </c>
      <c r="Q45" s="3"/>
      <c r="R45" s="3"/>
      <c r="S45" s="3"/>
      <c r="T45" s="3"/>
      <c r="U45" s="2"/>
      <c r="V45" s="2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20.25" customHeight="1">
      <c r="A46" s="53" t="s">
        <v>45</v>
      </c>
      <c r="B46" s="17">
        <v>50.0</v>
      </c>
      <c r="C46" s="26">
        <v>1.0</v>
      </c>
      <c r="D46" s="18">
        <f t="shared" si="20"/>
        <v>50</v>
      </c>
      <c r="E46" s="20">
        <v>35.0</v>
      </c>
      <c r="F46" s="18"/>
      <c r="G46" s="18">
        <f t="shared" si="21"/>
        <v>0</v>
      </c>
      <c r="H46" s="20"/>
      <c r="I46" s="19"/>
      <c r="J46" s="21">
        <f t="shared" si="22"/>
        <v>0</v>
      </c>
      <c r="K46" s="19">
        <f t="shared" si="23"/>
        <v>50</v>
      </c>
      <c r="L46" s="21">
        <f t="shared" si="24"/>
        <v>1</v>
      </c>
      <c r="M46" s="20"/>
      <c r="N46" s="19"/>
      <c r="O46" s="19"/>
      <c r="P46" s="21">
        <f t="shared" si="25"/>
        <v>50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46</v>
      </c>
      <c r="B47" s="17">
        <v>150.0</v>
      </c>
      <c r="C47" s="26">
        <v>18.0</v>
      </c>
      <c r="D47" s="19">
        <f t="shared" si="20"/>
        <v>2700</v>
      </c>
      <c r="E47" s="20">
        <v>120.0</v>
      </c>
      <c r="F47" s="18"/>
      <c r="G47" s="18">
        <f t="shared" si="21"/>
        <v>0</v>
      </c>
      <c r="H47" s="20">
        <v>75.0</v>
      </c>
      <c r="I47" s="19"/>
      <c r="J47" s="21">
        <f t="shared" si="22"/>
        <v>0</v>
      </c>
      <c r="K47" s="19">
        <f t="shared" si="23"/>
        <v>2700</v>
      </c>
      <c r="L47" s="21">
        <f t="shared" si="24"/>
        <v>18</v>
      </c>
      <c r="M47" s="20"/>
      <c r="N47" s="19"/>
      <c r="O47" s="19"/>
      <c r="P47" s="19">
        <f t="shared" si="25"/>
        <v>2700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22" t="s">
        <v>47</v>
      </c>
      <c r="B48" s="17">
        <v>800.0</v>
      </c>
      <c r="C48" s="18"/>
      <c r="D48" s="18">
        <f t="shared" si="20"/>
        <v>0</v>
      </c>
      <c r="E48" s="20">
        <v>750.0</v>
      </c>
      <c r="F48" s="18"/>
      <c r="G48" s="18">
        <f t="shared" si="21"/>
        <v>0</v>
      </c>
      <c r="H48" s="20">
        <v>700.0</v>
      </c>
      <c r="I48" s="19"/>
      <c r="J48" s="21">
        <f t="shared" si="22"/>
        <v>0</v>
      </c>
      <c r="K48" s="19">
        <f t="shared" si="23"/>
        <v>0</v>
      </c>
      <c r="L48" s="21">
        <f t="shared" si="24"/>
        <v>0</v>
      </c>
      <c r="M48" s="20"/>
      <c r="N48" s="19"/>
      <c r="O48" s="19"/>
      <c r="P48" s="19">
        <f t="shared" si="25"/>
        <v>0</v>
      </c>
      <c r="Q48" s="3"/>
      <c r="R48" s="3"/>
      <c r="S48" s="3"/>
      <c r="T48" s="3"/>
      <c r="U48" s="2"/>
      <c r="V48" s="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20.25" customHeight="1">
      <c r="A49" s="54" t="s">
        <v>48</v>
      </c>
      <c r="B49" s="25">
        <v>190.0</v>
      </c>
      <c r="C49" s="55">
        <v>5.0</v>
      </c>
      <c r="D49" s="56">
        <f t="shared" si="20"/>
        <v>950</v>
      </c>
      <c r="E49" s="20">
        <v>175.0</v>
      </c>
      <c r="F49" s="141"/>
      <c r="G49" s="56">
        <f t="shared" si="21"/>
        <v>0</v>
      </c>
      <c r="H49" s="20">
        <v>150.0</v>
      </c>
      <c r="I49" s="28"/>
      <c r="J49" s="58">
        <f t="shared" si="22"/>
        <v>0</v>
      </c>
      <c r="K49" s="19">
        <f t="shared" si="23"/>
        <v>950</v>
      </c>
      <c r="L49" s="21">
        <f t="shared" si="24"/>
        <v>5</v>
      </c>
      <c r="M49" s="20">
        <v>117.0</v>
      </c>
      <c r="N49" s="27">
        <v>14.04</v>
      </c>
      <c r="O49" s="27">
        <v>11.7</v>
      </c>
      <c r="P49" s="19">
        <f t="shared" si="25"/>
        <v>365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20.25" customHeight="1">
      <c r="A50" s="59" t="s">
        <v>48</v>
      </c>
      <c r="B50" s="60">
        <v>180.0</v>
      </c>
      <c r="C50" s="137"/>
      <c r="D50" s="61">
        <f t="shared" si="20"/>
        <v>0</v>
      </c>
      <c r="E50" s="20">
        <v>165.0</v>
      </c>
      <c r="F50" s="62"/>
      <c r="G50" s="61">
        <f t="shared" si="21"/>
        <v>0</v>
      </c>
      <c r="H50" s="20">
        <v>140.0</v>
      </c>
      <c r="I50" s="27"/>
      <c r="J50" s="63">
        <f t="shared" si="22"/>
        <v>0</v>
      </c>
      <c r="K50" s="19">
        <f t="shared" si="23"/>
        <v>0</v>
      </c>
      <c r="L50" s="21">
        <f t="shared" si="24"/>
        <v>0</v>
      </c>
      <c r="M50" s="20">
        <v>110.0</v>
      </c>
      <c r="N50" s="27">
        <v>13.2</v>
      </c>
      <c r="O50" s="27">
        <v>11.0</v>
      </c>
      <c r="P50" s="32">
        <f t="shared" si="25"/>
        <v>0</v>
      </c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20.25" customHeight="1">
      <c r="A51" s="64" t="s">
        <v>49</v>
      </c>
      <c r="B51" s="17">
        <v>75.0</v>
      </c>
      <c r="C51" s="18"/>
      <c r="D51" s="18">
        <f t="shared" si="20"/>
        <v>0</v>
      </c>
      <c r="E51" s="20"/>
      <c r="F51" s="18"/>
      <c r="G51" s="18">
        <f t="shared" si="21"/>
        <v>0</v>
      </c>
      <c r="H51" s="20"/>
      <c r="I51" s="19"/>
      <c r="J51" s="21">
        <f t="shared" si="22"/>
        <v>0</v>
      </c>
      <c r="K51" s="19">
        <f t="shared" si="23"/>
        <v>0</v>
      </c>
      <c r="L51" s="21">
        <f t="shared" si="24"/>
        <v>0</v>
      </c>
      <c r="M51" s="20"/>
      <c r="N51" s="19"/>
      <c r="O51" s="19"/>
      <c r="P51" s="32">
        <f t="shared" si="25"/>
        <v>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49</v>
      </c>
      <c r="B52" s="17">
        <v>100.0</v>
      </c>
      <c r="C52" s="26"/>
      <c r="D52" s="18">
        <f t="shared" si="20"/>
        <v>0</v>
      </c>
      <c r="E52" s="20">
        <v>80.0</v>
      </c>
      <c r="F52" s="26"/>
      <c r="G52" s="18">
        <f t="shared" si="21"/>
        <v>0</v>
      </c>
      <c r="H52" s="20">
        <v>70.0</v>
      </c>
      <c r="I52" s="19"/>
      <c r="J52" s="21">
        <f t="shared" si="22"/>
        <v>0</v>
      </c>
      <c r="K52" s="19">
        <f t="shared" si="23"/>
        <v>0</v>
      </c>
      <c r="L52" s="21">
        <f t="shared" si="24"/>
        <v>0</v>
      </c>
      <c r="M52" s="20"/>
      <c r="N52" s="19"/>
      <c r="O52" s="19"/>
      <c r="P52" s="21">
        <f t="shared" si="25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50</v>
      </c>
      <c r="B53" s="17">
        <v>600.0</v>
      </c>
      <c r="C53" s="26"/>
      <c r="D53" s="18">
        <f t="shared" si="20"/>
        <v>0</v>
      </c>
      <c r="E53" s="20">
        <v>500.0</v>
      </c>
      <c r="F53" s="18"/>
      <c r="G53" s="18">
        <f t="shared" si="21"/>
        <v>0</v>
      </c>
      <c r="H53" s="20">
        <v>400.0</v>
      </c>
      <c r="I53" s="19"/>
      <c r="J53" s="21">
        <f t="shared" si="22"/>
        <v>0</v>
      </c>
      <c r="K53" s="19">
        <f t="shared" si="23"/>
        <v>0</v>
      </c>
      <c r="L53" s="21">
        <f t="shared" si="24"/>
        <v>0</v>
      </c>
      <c r="M53" s="20"/>
      <c r="N53" s="19"/>
      <c r="O53" s="19"/>
      <c r="P53" s="21">
        <f t="shared" si="25"/>
        <v>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22" t="s">
        <v>51</v>
      </c>
      <c r="B54" s="17">
        <v>150.0</v>
      </c>
      <c r="C54" s="26"/>
      <c r="D54" s="18">
        <f t="shared" si="20"/>
        <v>0</v>
      </c>
      <c r="E54" s="122">
        <v>120.0</v>
      </c>
      <c r="F54" s="26">
        <v>80.0</v>
      </c>
      <c r="G54" s="18">
        <f t="shared" si="21"/>
        <v>9600</v>
      </c>
      <c r="H54" s="20">
        <v>100.0</v>
      </c>
      <c r="I54" s="19"/>
      <c r="J54" s="21">
        <f t="shared" si="22"/>
        <v>0</v>
      </c>
      <c r="K54" s="19">
        <f t="shared" si="23"/>
        <v>9600</v>
      </c>
      <c r="L54" s="21">
        <f t="shared" si="24"/>
        <v>80</v>
      </c>
      <c r="M54" s="20"/>
      <c r="N54" s="19"/>
      <c r="O54" s="19"/>
      <c r="P54" s="21">
        <f t="shared" si="25"/>
        <v>9600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65" t="s">
        <v>52</v>
      </c>
      <c r="B55" s="17">
        <v>200.0</v>
      </c>
      <c r="C55" s="26"/>
      <c r="D55" s="18">
        <f t="shared" si="20"/>
        <v>0</v>
      </c>
      <c r="E55" s="20">
        <v>175.0</v>
      </c>
      <c r="F55" s="18"/>
      <c r="G55" s="18">
        <f t="shared" si="21"/>
        <v>0</v>
      </c>
      <c r="H55" s="20">
        <v>150.0</v>
      </c>
      <c r="I55" s="32"/>
      <c r="J55" s="52">
        <f t="shared" si="22"/>
        <v>0</v>
      </c>
      <c r="K55" s="19">
        <f t="shared" si="23"/>
        <v>0</v>
      </c>
      <c r="L55" s="21">
        <f t="shared" si="24"/>
        <v>0</v>
      </c>
      <c r="M55" s="20"/>
      <c r="N55" s="19"/>
      <c r="O55" s="19"/>
      <c r="P55" s="52">
        <f t="shared" si="25"/>
        <v>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22" t="s">
        <v>53</v>
      </c>
      <c r="B56" s="17">
        <v>250.0</v>
      </c>
      <c r="C56" s="26">
        <v>4.0</v>
      </c>
      <c r="D56" s="18">
        <f t="shared" si="20"/>
        <v>1000</v>
      </c>
      <c r="E56" s="20">
        <v>230.0</v>
      </c>
      <c r="F56" s="18"/>
      <c r="G56" s="18">
        <f t="shared" si="21"/>
        <v>0</v>
      </c>
      <c r="H56" s="20">
        <v>200.0</v>
      </c>
      <c r="I56" s="117"/>
      <c r="J56" s="21">
        <f t="shared" si="22"/>
        <v>0</v>
      </c>
      <c r="K56" s="19">
        <f t="shared" si="23"/>
        <v>1000</v>
      </c>
      <c r="L56" s="21">
        <f t="shared" si="24"/>
        <v>4</v>
      </c>
      <c r="M56" s="20"/>
      <c r="N56" s="19"/>
      <c r="O56" s="19"/>
      <c r="P56" s="21">
        <f t="shared" si="25"/>
        <v>1000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22" t="s">
        <v>54</v>
      </c>
      <c r="B57" s="17">
        <v>120.0</v>
      </c>
      <c r="C57" s="18"/>
      <c r="D57" s="18">
        <f t="shared" si="20"/>
        <v>0</v>
      </c>
      <c r="E57" s="20">
        <v>100.0</v>
      </c>
      <c r="F57" s="18"/>
      <c r="G57" s="18">
        <f t="shared" si="21"/>
        <v>0</v>
      </c>
      <c r="H57" s="20">
        <v>80.0</v>
      </c>
      <c r="I57" s="19"/>
      <c r="J57" s="21">
        <f t="shared" si="22"/>
        <v>0</v>
      </c>
      <c r="K57" s="19">
        <f t="shared" si="23"/>
        <v>0</v>
      </c>
      <c r="L57" s="21">
        <f t="shared" si="24"/>
        <v>0</v>
      </c>
      <c r="M57" s="20"/>
      <c r="N57" s="19"/>
      <c r="O57" s="19"/>
      <c r="P57" s="21">
        <f t="shared" si="25"/>
        <v>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22" t="s">
        <v>55</v>
      </c>
      <c r="B58" s="17">
        <v>160.0</v>
      </c>
      <c r="C58" s="26">
        <v>1.0</v>
      </c>
      <c r="D58" s="66">
        <f t="shared" si="20"/>
        <v>160</v>
      </c>
      <c r="E58" s="20"/>
      <c r="F58" s="18"/>
      <c r="G58" s="18">
        <f t="shared" si="21"/>
        <v>0</v>
      </c>
      <c r="H58" s="20"/>
      <c r="I58" s="19"/>
      <c r="J58" s="21">
        <f t="shared" si="22"/>
        <v>0</v>
      </c>
      <c r="K58" s="19">
        <f t="shared" si="23"/>
        <v>160</v>
      </c>
      <c r="L58" s="21">
        <f t="shared" si="24"/>
        <v>1</v>
      </c>
      <c r="M58" s="20"/>
      <c r="N58" s="19"/>
      <c r="O58" s="19"/>
      <c r="P58" s="21">
        <f t="shared" si="25"/>
        <v>160</v>
      </c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44" t="s">
        <v>56</v>
      </c>
      <c r="B59" s="17">
        <v>300.0</v>
      </c>
      <c r="C59" s="26"/>
      <c r="D59" s="18">
        <f t="shared" si="20"/>
        <v>0</v>
      </c>
      <c r="E59" s="20">
        <v>275.0</v>
      </c>
      <c r="F59" s="18"/>
      <c r="G59" s="18">
        <f t="shared" si="21"/>
        <v>0</v>
      </c>
      <c r="H59" s="20">
        <v>250.0</v>
      </c>
      <c r="I59" s="82"/>
      <c r="J59" s="52">
        <f t="shared" si="22"/>
        <v>0</v>
      </c>
      <c r="K59" s="19">
        <f t="shared" si="23"/>
        <v>0</v>
      </c>
      <c r="L59" s="21">
        <f t="shared" si="24"/>
        <v>0</v>
      </c>
      <c r="M59" s="20"/>
      <c r="N59" s="19"/>
      <c r="O59" s="19"/>
      <c r="P59" s="52">
        <f t="shared" si="25"/>
        <v>0</v>
      </c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20.25" customHeight="1">
      <c r="A60" s="67" t="s">
        <v>57</v>
      </c>
      <c r="B60" s="68">
        <v>150.0</v>
      </c>
      <c r="C60" s="26"/>
      <c r="D60" s="18">
        <f t="shared" si="20"/>
        <v>0</v>
      </c>
      <c r="E60" s="20"/>
      <c r="F60" s="18"/>
      <c r="G60" s="18">
        <f t="shared" si="21"/>
        <v>0</v>
      </c>
      <c r="H60" s="20"/>
      <c r="I60" s="32"/>
      <c r="J60" s="52">
        <f t="shared" si="22"/>
        <v>0</v>
      </c>
      <c r="K60" s="19">
        <f t="shared" si="23"/>
        <v>0</v>
      </c>
      <c r="L60" s="21">
        <f t="shared" si="24"/>
        <v>0</v>
      </c>
      <c r="M60" s="20"/>
      <c r="N60" s="19"/>
      <c r="O60" s="19"/>
      <c r="P60" s="52">
        <f t="shared" si="25"/>
        <v>0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0.25" customHeight="1">
      <c r="A61" s="44" t="s">
        <v>58</v>
      </c>
      <c r="B61" s="17">
        <v>500.0</v>
      </c>
      <c r="C61" s="18"/>
      <c r="D61" s="18">
        <f t="shared" si="20"/>
        <v>0</v>
      </c>
      <c r="E61" s="20">
        <v>450.0</v>
      </c>
      <c r="F61" s="18"/>
      <c r="G61" s="18">
        <f t="shared" si="21"/>
        <v>0</v>
      </c>
      <c r="H61" s="20">
        <v>400.0</v>
      </c>
      <c r="I61" s="32"/>
      <c r="J61" s="52">
        <f t="shared" si="22"/>
        <v>0</v>
      </c>
      <c r="K61" s="19">
        <f t="shared" si="23"/>
        <v>0</v>
      </c>
      <c r="L61" s="21">
        <f t="shared" si="24"/>
        <v>0</v>
      </c>
      <c r="M61" s="20"/>
      <c r="N61" s="19"/>
      <c r="O61" s="19"/>
      <c r="P61" s="52">
        <f t="shared" si="25"/>
        <v>0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44" t="s">
        <v>59</v>
      </c>
      <c r="B62" s="42">
        <v>350.0</v>
      </c>
      <c r="C62" s="48">
        <v>1.0</v>
      </c>
      <c r="D62" s="43">
        <f t="shared" si="20"/>
        <v>350</v>
      </c>
      <c r="E62" s="20">
        <v>300.0</v>
      </c>
      <c r="F62" s="43"/>
      <c r="G62" s="43">
        <f t="shared" si="21"/>
        <v>0</v>
      </c>
      <c r="H62" s="20">
        <v>250.0</v>
      </c>
      <c r="I62" s="32"/>
      <c r="J62" s="52">
        <f t="shared" si="22"/>
        <v>0</v>
      </c>
      <c r="K62" s="19">
        <f t="shared" si="23"/>
        <v>350</v>
      </c>
      <c r="L62" s="21">
        <f t="shared" si="24"/>
        <v>1</v>
      </c>
      <c r="M62" s="20"/>
      <c r="N62" s="19"/>
      <c r="O62" s="19"/>
      <c r="P62" s="52">
        <f t="shared" si="25"/>
        <v>350</v>
      </c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67" t="s">
        <v>109</v>
      </c>
      <c r="B63" s="42">
        <v>250.0</v>
      </c>
      <c r="C63" s="48"/>
      <c r="D63" s="43">
        <f t="shared" si="20"/>
        <v>0</v>
      </c>
      <c r="E63" s="51">
        <v>200.0</v>
      </c>
      <c r="F63" s="43"/>
      <c r="G63" s="43">
        <f t="shared" si="21"/>
        <v>0</v>
      </c>
      <c r="H63" s="51">
        <v>180.0</v>
      </c>
      <c r="I63" s="32"/>
      <c r="J63" s="52">
        <f t="shared" si="22"/>
        <v>0</v>
      </c>
      <c r="K63" s="19">
        <f t="shared" si="23"/>
        <v>0</v>
      </c>
      <c r="L63" s="21">
        <f t="shared" si="24"/>
        <v>0</v>
      </c>
      <c r="M63" s="51"/>
      <c r="N63" s="19"/>
      <c r="O63" s="19"/>
      <c r="P63" s="32"/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20.25" customHeight="1">
      <c r="A64" s="44" t="s">
        <v>60</v>
      </c>
      <c r="B64" s="42">
        <v>250.0</v>
      </c>
      <c r="C64" s="48"/>
      <c r="D64" s="43">
        <f t="shared" si="20"/>
        <v>0</v>
      </c>
      <c r="E64" s="51">
        <v>200.0</v>
      </c>
      <c r="F64" s="43"/>
      <c r="G64" s="43">
        <f t="shared" si="21"/>
        <v>0</v>
      </c>
      <c r="H64" s="51">
        <v>180.0</v>
      </c>
      <c r="I64" s="32"/>
      <c r="J64" s="52">
        <f t="shared" si="22"/>
        <v>0</v>
      </c>
      <c r="K64" s="19">
        <f t="shared" si="23"/>
        <v>0</v>
      </c>
      <c r="L64" s="21">
        <f t="shared" si="24"/>
        <v>0</v>
      </c>
      <c r="M64" s="51"/>
      <c r="N64" s="19"/>
      <c r="O64" s="19"/>
      <c r="P64" s="32"/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15.75" customHeight="1">
      <c r="A65" s="44" t="s">
        <v>61</v>
      </c>
      <c r="B65" s="69"/>
      <c r="C65" s="70" t="s">
        <v>26</v>
      </c>
      <c r="D65" s="70">
        <f>SUM(D44:D64)</f>
        <v>5210</v>
      </c>
      <c r="E65" s="70"/>
      <c r="F65" s="70" t="s">
        <v>26</v>
      </c>
      <c r="G65" s="70">
        <f>SUM(G44:G64)</f>
        <v>9600</v>
      </c>
      <c r="H65" s="71"/>
      <c r="I65" s="71" t="s">
        <v>26</v>
      </c>
      <c r="J65" s="70">
        <f>SUM(J44:J64)</f>
        <v>0</v>
      </c>
      <c r="K65" s="123">
        <f t="shared" si="23"/>
        <v>14810</v>
      </c>
      <c r="L65" s="123"/>
      <c r="M65" s="71" t="s">
        <v>26</v>
      </c>
      <c r="N65" s="70"/>
      <c r="O65" s="70"/>
      <c r="P65" s="70">
        <f>SUM(P44:P64)</f>
        <v>14225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6.25" customHeight="1">
      <c r="A66" s="72" t="s">
        <v>62</v>
      </c>
      <c r="B66" s="8" t="s">
        <v>2</v>
      </c>
      <c r="C66" s="37" t="s">
        <v>3</v>
      </c>
      <c r="D66" s="38" t="s">
        <v>4</v>
      </c>
      <c r="E66" s="39" t="s">
        <v>5</v>
      </c>
      <c r="F66" s="37" t="s">
        <v>3</v>
      </c>
      <c r="G66" s="37" t="s">
        <v>4</v>
      </c>
      <c r="H66" s="40" t="s">
        <v>6</v>
      </c>
      <c r="I66" s="41" t="s">
        <v>3</v>
      </c>
      <c r="J66" s="41" t="s">
        <v>7</v>
      </c>
      <c r="K66" s="116" t="s">
        <v>96</v>
      </c>
      <c r="L66" s="12" t="s">
        <v>8</v>
      </c>
      <c r="M66" s="8" t="s">
        <v>9</v>
      </c>
      <c r="N66" s="10" t="s">
        <v>10</v>
      </c>
      <c r="O66" s="10" t="s">
        <v>11</v>
      </c>
      <c r="P66" s="41" t="s">
        <v>12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63</v>
      </c>
      <c r="B67" s="42">
        <v>320.0</v>
      </c>
      <c r="C67" s="48">
        <v>1.0</v>
      </c>
      <c r="D67" s="32">
        <f t="shared" ref="D67:D77" si="26">B67*C67</f>
        <v>320</v>
      </c>
      <c r="E67" s="20">
        <v>300.0</v>
      </c>
      <c r="F67" s="43"/>
      <c r="G67" s="32">
        <f t="shared" ref="G67:G77" si="27">E67*F67</f>
        <v>0</v>
      </c>
      <c r="H67" s="20">
        <v>300.0</v>
      </c>
      <c r="I67" s="32"/>
      <c r="J67" s="32">
        <f t="shared" ref="J67:J77" si="28">H67*I67</f>
        <v>0</v>
      </c>
      <c r="K67" s="19">
        <f t="shared" ref="K67:K78" si="29">D67+G67+J67</f>
        <v>320</v>
      </c>
      <c r="L67" s="21">
        <f t="shared" ref="L67:L77" si="30">C67+F67+I67</f>
        <v>1</v>
      </c>
      <c r="M67" s="20">
        <v>240.0</v>
      </c>
      <c r="N67" s="32">
        <v>28.8</v>
      </c>
      <c r="O67" s="32">
        <v>24.0</v>
      </c>
      <c r="P67" s="32">
        <f t="shared" ref="P67:P77" si="31">((B67-M67)*C67)+((E67-M67)*F67)+((H67-M67)*I67)</f>
        <v>80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64</v>
      </c>
      <c r="B68" s="17">
        <v>80.0</v>
      </c>
      <c r="C68" s="26">
        <v>1.0</v>
      </c>
      <c r="D68" s="19">
        <f t="shared" si="26"/>
        <v>80</v>
      </c>
      <c r="E68" s="20">
        <v>70.0</v>
      </c>
      <c r="F68" s="18"/>
      <c r="G68" s="19">
        <f t="shared" si="27"/>
        <v>0</v>
      </c>
      <c r="H68" s="20">
        <v>60.0</v>
      </c>
      <c r="I68" s="32"/>
      <c r="J68" s="32">
        <f t="shared" si="28"/>
        <v>0</v>
      </c>
      <c r="K68" s="19">
        <f t="shared" si="29"/>
        <v>80</v>
      </c>
      <c r="L68" s="21">
        <f t="shared" si="30"/>
        <v>1</v>
      </c>
      <c r="M68" s="20">
        <v>60.0</v>
      </c>
      <c r="N68" s="32"/>
      <c r="O68" s="32"/>
      <c r="P68" s="32">
        <f t="shared" si="31"/>
        <v>20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64</v>
      </c>
      <c r="B69" s="17">
        <v>130.0</v>
      </c>
      <c r="C69" s="26"/>
      <c r="D69" s="19">
        <f t="shared" si="26"/>
        <v>0</v>
      </c>
      <c r="E69" s="20">
        <v>120.0</v>
      </c>
      <c r="F69" s="18"/>
      <c r="G69" s="19">
        <f t="shared" si="27"/>
        <v>0</v>
      </c>
      <c r="H69" s="20">
        <v>110.0</v>
      </c>
      <c r="I69" s="32"/>
      <c r="J69" s="32">
        <f t="shared" si="28"/>
        <v>0</v>
      </c>
      <c r="K69" s="19">
        <f t="shared" si="29"/>
        <v>0</v>
      </c>
      <c r="L69" s="21">
        <f t="shared" si="30"/>
        <v>0</v>
      </c>
      <c r="M69" s="20">
        <v>100.0</v>
      </c>
      <c r="N69" s="32"/>
      <c r="O69" s="32"/>
      <c r="P69" s="32">
        <f t="shared" si="31"/>
        <v>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65</v>
      </c>
      <c r="B70" s="17">
        <v>430.0</v>
      </c>
      <c r="C70" s="26"/>
      <c r="D70" s="21">
        <f t="shared" si="26"/>
        <v>0</v>
      </c>
      <c r="E70" s="20">
        <v>430.0</v>
      </c>
      <c r="F70" s="18"/>
      <c r="G70" s="19">
        <f t="shared" si="27"/>
        <v>0</v>
      </c>
      <c r="H70" s="20">
        <v>430.0</v>
      </c>
      <c r="I70" s="32"/>
      <c r="J70" s="32">
        <f t="shared" si="28"/>
        <v>0</v>
      </c>
      <c r="K70" s="19">
        <f t="shared" si="29"/>
        <v>0</v>
      </c>
      <c r="L70" s="21">
        <f t="shared" si="30"/>
        <v>0</v>
      </c>
      <c r="M70" s="20">
        <v>350.0</v>
      </c>
      <c r="N70" s="32">
        <v>42.0</v>
      </c>
      <c r="O70" s="32">
        <v>35.0</v>
      </c>
      <c r="P70" s="32">
        <f t="shared" si="31"/>
        <v>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66</v>
      </c>
      <c r="B71" s="17">
        <v>170.0</v>
      </c>
      <c r="C71" s="26">
        <v>5.0</v>
      </c>
      <c r="D71" s="19">
        <f t="shared" si="26"/>
        <v>850</v>
      </c>
      <c r="E71" s="20">
        <v>160.0</v>
      </c>
      <c r="F71" s="18"/>
      <c r="G71" s="19">
        <f t="shared" si="27"/>
        <v>0</v>
      </c>
      <c r="H71" s="20">
        <v>150.0</v>
      </c>
      <c r="I71" s="32"/>
      <c r="J71" s="32">
        <f t="shared" si="28"/>
        <v>0</v>
      </c>
      <c r="K71" s="19">
        <f t="shared" si="29"/>
        <v>850</v>
      </c>
      <c r="L71" s="21">
        <f t="shared" si="30"/>
        <v>5</v>
      </c>
      <c r="M71" s="20">
        <v>125.0</v>
      </c>
      <c r="N71" s="32">
        <v>15.0</v>
      </c>
      <c r="O71" s="32">
        <v>12.5</v>
      </c>
      <c r="P71" s="32">
        <f t="shared" si="31"/>
        <v>225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67</v>
      </c>
      <c r="B72" s="17">
        <v>220.0</v>
      </c>
      <c r="C72" s="18"/>
      <c r="D72" s="19">
        <f t="shared" si="26"/>
        <v>0</v>
      </c>
      <c r="E72" s="20"/>
      <c r="F72" s="18"/>
      <c r="G72" s="19">
        <f t="shared" si="27"/>
        <v>0</v>
      </c>
      <c r="H72" s="20"/>
      <c r="I72" s="32"/>
      <c r="J72" s="32">
        <f t="shared" si="28"/>
        <v>0</v>
      </c>
      <c r="K72" s="19">
        <f t="shared" si="29"/>
        <v>0</v>
      </c>
      <c r="L72" s="21">
        <f t="shared" si="30"/>
        <v>0</v>
      </c>
      <c r="M72" s="20"/>
      <c r="N72" s="32"/>
      <c r="O72" s="32"/>
      <c r="P72" s="32">
        <f t="shared" si="31"/>
        <v>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0.25" customHeight="1">
      <c r="A73" s="44" t="s">
        <v>68</v>
      </c>
      <c r="B73" s="17">
        <v>50.0</v>
      </c>
      <c r="C73" s="18"/>
      <c r="D73" s="19">
        <f t="shared" si="26"/>
        <v>0</v>
      </c>
      <c r="E73" s="20"/>
      <c r="F73" s="18"/>
      <c r="G73" s="19">
        <f t="shared" si="27"/>
        <v>0</v>
      </c>
      <c r="H73" s="20"/>
      <c r="I73" s="32"/>
      <c r="J73" s="32">
        <f t="shared" si="28"/>
        <v>0</v>
      </c>
      <c r="K73" s="19">
        <f t="shared" si="29"/>
        <v>0</v>
      </c>
      <c r="L73" s="21">
        <f t="shared" si="30"/>
        <v>0</v>
      </c>
      <c r="M73" s="20">
        <v>42.0</v>
      </c>
      <c r="N73" s="32"/>
      <c r="O73" s="32"/>
      <c r="P73" s="32">
        <f t="shared" si="31"/>
        <v>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0.25" customHeight="1">
      <c r="A74" s="44" t="s">
        <v>68</v>
      </c>
      <c r="B74" s="17">
        <v>25.0</v>
      </c>
      <c r="C74" s="18"/>
      <c r="D74" s="19">
        <f t="shared" si="26"/>
        <v>0</v>
      </c>
      <c r="E74" s="20"/>
      <c r="F74" s="18"/>
      <c r="G74" s="19">
        <f t="shared" si="27"/>
        <v>0</v>
      </c>
      <c r="H74" s="20"/>
      <c r="I74" s="32"/>
      <c r="J74" s="32">
        <f t="shared" si="28"/>
        <v>0</v>
      </c>
      <c r="K74" s="19">
        <f t="shared" si="29"/>
        <v>0</v>
      </c>
      <c r="L74" s="21">
        <f t="shared" si="30"/>
        <v>0</v>
      </c>
      <c r="M74" s="20">
        <v>20.0</v>
      </c>
      <c r="N74" s="32"/>
      <c r="O74" s="32"/>
      <c r="P74" s="32">
        <f t="shared" si="31"/>
        <v>0</v>
      </c>
      <c r="Q74" s="3"/>
      <c r="R74" s="3"/>
      <c r="S74" s="3"/>
      <c r="T74" s="3"/>
      <c r="U74" s="2"/>
      <c r="V74" s="2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44" t="s">
        <v>69</v>
      </c>
      <c r="B75" s="17">
        <v>115.0</v>
      </c>
      <c r="C75" s="26"/>
      <c r="D75" s="19">
        <f t="shared" si="26"/>
        <v>0</v>
      </c>
      <c r="E75" s="20">
        <v>110.0</v>
      </c>
      <c r="F75" s="18"/>
      <c r="G75" s="19">
        <f t="shared" si="27"/>
        <v>0</v>
      </c>
      <c r="H75" s="20">
        <v>105.0</v>
      </c>
      <c r="I75" s="32"/>
      <c r="J75" s="32">
        <f t="shared" si="28"/>
        <v>0</v>
      </c>
      <c r="K75" s="19">
        <f t="shared" si="29"/>
        <v>0</v>
      </c>
      <c r="L75" s="21">
        <f t="shared" si="30"/>
        <v>0</v>
      </c>
      <c r="M75" s="20">
        <v>85.0</v>
      </c>
      <c r="N75" s="32"/>
      <c r="O75" s="32"/>
      <c r="P75" s="32">
        <f t="shared" si="31"/>
        <v>0</v>
      </c>
      <c r="Q75" s="3"/>
      <c r="R75" s="3"/>
      <c r="S75" s="3"/>
      <c r="T75" s="3"/>
      <c r="U75" s="2"/>
      <c r="V75" s="2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44" t="s">
        <v>69</v>
      </c>
      <c r="B76" s="17">
        <v>20.0</v>
      </c>
      <c r="C76" s="26"/>
      <c r="D76" s="19">
        <f t="shared" si="26"/>
        <v>0</v>
      </c>
      <c r="E76" s="20">
        <v>20.0</v>
      </c>
      <c r="F76" s="18"/>
      <c r="G76" s="19">
        <f t="shared" si="27"/>
        <v>0</v>
      </c>
      <c r="H76" s="20">
        <v>20.0</v>
      </c>
      <c r="I76" s="32"/>
      <c r="J76" s="32">
        <f t="shared" si="28"/>
        <v>0</v>
      </c>
      <c r="K76" s="19">
        <f t="shared" si="29"/>
        <v>0</v>
      </c>
      <c r="L76" s="21">
        <f t="shared" si="30"/>
        <v>0</v>
      </c>
      <c r="M76" s="20">
        <v>15.0</v>
      </c>
      <c r="N76" s="32"/>
      <c r="O76" s="32"/>
      <c r="P76" s="32">
        <f t="shared" si="31"/>
        <v>0</v>
      </c>
      <c r="Q76" s="3"/>
      <c r="R76" s="3"/>
      <c r="S76" s="3"/>
      <c r="T76" s="3"/>
      <c r="U76" s="2"/>
      <c r="V76" s="2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0.25" customHeight="1">
      <c r="A77" s="44" t="s">
        <v>70</v>
      </c>
      <c r="B77" s="42">
        <v>230.0</v>
      </c>
      <c r="C77" s="43"/>
      <c r="D77" s="32">
        <f t="shared" si="26"/>
        <v>0</v>
      </c>
      <c r="E77" s="51"/>
      <c r="F77" s="43"/>
      <c r="G77" s="32">
        <f t="shared" si="27"/>
        <v>0</v>
      </c>
      <c r="H77" s="51"/>
      <c r="I77" s="32"/>
      <c r="J77" s="32">
        <f t="shared" si="28"/>
        <v>0</v>
      </c>
      <c r="K77" s="19">
        <f t="shared" si="29"/>
        <v>0</v>
      </c>
      <c r="L77" s="21">
        <f t="shared" si="30"/>
        <v>0</v>
      </c>
      <c r="M77" s="73"/>
      <c r="N77" s="32"/>
      <c r="O77" s="32"/>
      <c r="P77" s="32">
        <f t="shared" si="31"/>
        <v>0</v>
      </c>
      <c r="Q77" s="3"/>
      <c r="R77" s="3"/>
      <c r="S77" s="3"/>
      <c r="T77" s="3"/>
      <c r="U77" s="2"/>
      <c r="V77" s="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1.75" customHeight="1">
      <c r="A78" s="74"/>
      <c r="B78" s="75"/>
      <c r="C78" s="70" t="s">
        <v>26</v>
      </c>
      <c r="D78" s="70">
        <f>SUM(D67:D77)</f>
        <v>1250</v>
      </c>
      <c r="E78" s="70"/>
      <c r="F78" s="70" t="s">
        <v>26</v>
      </c>
      <c r="G78" s="70">
        <f>SUM(G67:G77)</f>
        <v>0</v>
      </c>
      <c r="H78" s="71"/>
      <c r="I78" s="71" t="s">
        <v>26</v>
      </c>
      <c r="J78" s="70">
        <f>SUM(J67:J77)</f>
        <v>0</v>
      </c>
      <c r="K78" s="123">
        <f t="shared" si="29"/>
        <v>1250</v>
      </c>
      <c r="L78" s="123"/>
      <c r="M78" s="71" t="s">
        <v>26</v>
      </c>
      <c r="N78" s="70"/>
      <c r="O78" s="70"/>
      <c r="P78" s="70">
        <f>SUM(P67:P77)</f>
        <v>325</v>
      </c>
      <c r="Q78" s="3"/>
      <c r="R78" s="3"/>
      <c r="S78" s="3"/>
      <c r="T78" s="3"/>
      <c r="U78" s="2"/>
      <c r="V78" s="2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4.0" customHeight="1">
      <c r="A79" s="76" t="s">
        <v>71</v>
      </c>
      <c r="B79" s="8" t="s">
        <v>2</v>
      </c>
      <c r="C79" s="9" t="s">
        <v>3</v>
      </c>
      <c r="D79" s="10" t="s">
        <v>4</v>
      </c>
      <c r="E79" s="8" t="s">
        <v>5</v>
      </c>
      <c r="F79" s="9" t="s">
        <v>3</v>
      </c>
      <c r="G79" s="9" t="s">
        <v>4</v>
      </c>
      <c r="H79" s="46" t="s">
        <v>6</v>
      </c>
      <c r="I79" s="11" t="s">
        <v>3</v>
      </c>
      <c r="J79" s="11" t="s">
        <v>7</v>
      </c>
      <c r="K79" s="116" t="s">
        <v>96</v>
      </c>
      <c r="L79" s="12" t="s">
        <v>8</v>
      </c>
      <c r="M79" s="8" t="s">
        <v>9</v>
      </c>
      <c r="N79" s="10" t="s">
        <v>10</v>
      </c>
      <c r="O79" s="10" t="s">
        <v>11</v>
      </c>
      <c r="P79" s="9" t="s">
        <v>12</v>
      </c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0.25" customHeight="1">
      <c r="A80" s="77" t="s">
        <v>72</v>
      </c>
      <c r="B80" s="42">
        <v>475.0</v>
      </c>
      <c r="C80" s="43"/>
      <c r="D80" s="32">
        <f t="shared" ref="D80:D83" si="32">B80*C80</f>
        <v>0</v>
      </c>
      <c r="E80" s="20">
        <v>450.0</v>
      </c>
      <c r="F80" s="43"/>
      <c r="G80" s="32">
        <f t="shared" ref="G80:G83" si="33">E80*F80</f>
        <v>0</v>
      </c>
      <c r="H80" s="20">
        <v>430.0</v>
      </c>
      <c r="I80" s="32"/>
      <c r="J80" s="32">
        <f t="shared" ref="J80:J83" si="34">H80*I80</f>
        <v>0</v>
      </c>
      <c r="K80" s="19">
        <f t="shared" ref="K80:K84" si="35">D80+G80+J80</f>
        <v>0</v>
      </c>
      <c r="L80" s="21">
        <f t="shared" ref="L80:L83" si="36">C80+F80+I80</f>
        <v>0</v>
      </c>
      <c r="M80" s="20">
        <v>350.0</v>
      </c>
      <c r="N80" s="19">
        <v>42.0</v>
      </c>
      <c r="O80" s="19">
        <v>35.0</v>
      </c>
      <c r="P80" s="19">
        <f t="shared" ref="P80:P83" si="37">((B80-M80)*C80)+((E80-M80)*F80)+((H80-M80)*I80)</f>
        <v>0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49" t="s">
        <v>73</v>
      </c>
      <c r="B81" s="17">
        <v>800.0</v>
      </c>
      <c r="C81" s="26">
        <v>2.0</v>
      </c>
      <c r="D81" s="19">
        <f t="shared" si="32"/>
        <v>1600</v>
      </c>
      <c r="E81" s="20">
        <v>750.0</v>
      </c>
      <c r="F81" s="26"/>
      <c r="G81" s="19">
        <f t="shared" si="33"/>
        <v>0</v>
      </c>
      <c r="H81" s="20">
        <v>700.0</v>
      </c>
      <c r="I81" s="19"/>
      <c r="J81" s="19">
        <f t="shared" si="34"/>
        <v>0</v>
      </c>
      <c r="K81" s="19">
        <f t="shared" si="35"/>
        <v>1600</v>
      </c>
      <c r="L81" s="21">
        <f t="shared" si="36"/>
        <v>2</v>
      </c>
      <c r="M81" s="20">
        <v>550.0</v>
      </c>
      <c r="N81" s="19">
        <v>66.0</v>
      </c>
      <c r="O81" s="19">
        <v>55.0</v>
      </c>
      <c r="P81" s="19">
        <f t="shared" si="37"/>
        <v>500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22" t="s">
        <v>74</v>
      </c>
      <c r="B82" s="17">
        <v>375.0</v>
      </c>
      <c r="C82" s="18"/>
      <c r="D82" s="19">
        <f t="shared" si="32"/>
        <v>0</v>
      </c>
      <c r="E82" s="20">
        <v>350.0</v>
      </c>
      <c r="F82" s="18"/>
      <c r="G82" s="19">
        <f t="shared" si="33"/>
        <v>0</v>
      </c>
      <c r="H82" s="20">
        <v>325.0</v>
      </c>
      <c r="I82" s="19"/>
      <c r="J82" s="19">
        <f t="shared" si="34"/>
        <v>0</v>
      </c>
      <c r="K82" s="19">
        <f t="shared" si="35"/>
        <v>0</v>
      </c>
      <c r="L82" s="21">
        <f t="shared" si="36"/>
        <v>0</v>
      </c>
      <c r="M82" s="20">
        <v>250.0</v>
      </c>
      <c r="N82" s="19">
        <v>30.0</v>
      </c>
      <c r="O82" s="19">
        <v>25.0</v>
      </c>
      <c r="P82" s="19">
        <f t="shared" si="37"/>
        <v>0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22" t="s">
        <v>75</v>
      </c>
      <c r="B83" s="17">
        <v>950.0</v>
      </c>
      <c r="C83" s="18"/>
      <c r="D83" s="19">
        <f t="shared" si="32"/>
        <v>0</v>
      </c>
      <c r="E83" s="20">
        <v>900.0</v>
      </c>
      <c r="F83" s="18"/>
      <c r="G83" s="19">
        <f t="shared" si="33"/>
        <v>0</v>
      </c>
      <c r="H83" s="20">
        <v>800.0</v>
      </c>
      <c r="I83" s="19"/>
      <c r="J83" s="19">
        <f t="shared" si="34"/>
        <v>0</v>
      </c>
      <c r="K83" s="19">
        <f t="shared" si="35"/>
        <v>0</v>
      </c>
      <c r="L83" s="21">
        <f t="shared" si="36"/>
        <v>0</v>
      </c>
      <c r="M83" s="20">
        <v>750.0</v>
      </c>
      <c r="N83" s="19">
        <v>90.0</v>
      </c>
      <c r="O83" s="19">
        <v>75.0</v>
      </c>
      <c r="P83" s="19">
        <f t="shared" si="37"/>
        <v>0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0.25" customHeight="1">
      <c r="A84" s="44"/>
      <c r="B84" s="78"/>
      <c r="C84" s="70" t="s">
        <v>26</v>
      </c>
      <c r="D84" s="70">
        <f>SUM(D80:D83)</f>
        <v>1600</v>
      </c>
      <c r="E84" s="70"/>
      <c r="F84" s="70" t="s">
        <v>26</v>
      </c>
      <c r="G84" s="70">
        <f>SUM(G80:G83)</f>
        <v>0</v>
      </c>
      <c r="H84" s="71"/>
      <c r="I84" s="71" t="s">
        <v>26</v>
      </c>
      <c r="J84" s="70">
        <f>SUM(J80:J83)</f>
        <v>0</v>
      </c>
      <c r="K84" s="123">
        <f t="shared" si="35"/>
        <v>1600</v>
      </c>
      <c r="L84" s="123"/>
      <c r="M84" s="71" t="s">
        <v>26</v>
      </c>
      <c r="N84" s="70"/>
      <c r="O84" s="70"/>
      <c r="P84" s="70">
        <f>SUM(P80:P83)</f>
        <v>500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7.0" customHeight="1">
      <c r="A85" s="124" t="s">
        <v>98</v>
      </c>
      <c r="B85" s="8" t="s">
        <v>2</v>
      </c>
      <c r="C85" s="9" t="s">
        <v>3</v>
      </c>
      <c r="D85" s="10" t="s">
        <v>4</v>
      </c>
      <c r="E85" s="8" t="s">
        <v>5</v>
      </c>
      <c r="F85" s="9" t="s">
        <v>3</v>
      </c>
      <c r="G85" s="9" t="s">
        <v>4</v>
      </c>
      <c r="H85" s="46" t="s">
        <v>6</v>
      </c>
      <c r="I85" s="11" t="s">
        <v>3</v>
      </c>
      <c r="J85" s="11" t="s">
        <v>7</v>
      </c>
      <c r="K85" s="116" t="s">
        <v>96</v>
      </c>
      <c r="L85" s="12" t="s">
        <v>8</v>
      </c>
      <c r="M85" s="8" t="s">
        <v>9</v>
      </c>
      <c r="N85" s="10" t="s">
        <v>10</v>
      </c>
      <c r="O85" s="10" t="s">
        <v>11</v>
      </c>
      <c r="P85" s="9" t="s">
        <v>12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125" t="s">
        <v>99</v>
      </c>
      <c r="B86" s="126">
        <v>100.0</v>
      </c>
      <c r="C86" s="26">
        <v>2.0</v>
      </c>
      <c r="D86" s="19">
        <f t="shared" ref="D86:D96" si="38">B86*C86</f>
        <v>200</v>
      </c>
      <c r="E86" s="127"/>
      <c r="F86" s="18"/>
      <c r="G86" s="19"/>
      <c r="H86" s="127"/>
      <c r="I86" s="19"/>
      <c r="J86" s="19"/>
      <c r="K86" s="19">
        <f t="shared" ref="K86:K97" si="39">D86+G86+J86</f>
        <v>200</v>
      </c>
      <c r="L86" s="21">
        <f t="shared" ref="L86:L96" si="40">C86+F86+I86</f>
        <v>2</v>
      </c>
      <c r="M86" s="128">
        <v>90.0</v>
      </c>
      <c r="N86" s="19"/>
      <c r="O86" s="19"/>
      <c r="P86" s="1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29" t="s">
        <v>100</v>
      </c>
      <c r="B87" s="130">
        <v>800.0</v>
      </c>
      <c r="C87" s="26">
        <v>1.0</v>
      </c>
      <c r="D87" s="19">
        <f t="shared" si="38"/>
        <v>800</v>
      </c>
      <c r="E87" s="127"/>
      <c r="F87" s="18"/>
      <c r="G87" s="19"/>
      <c r="H87" s="127"/>
      <c r="I87" s="19"/>
      <c r="J87" s="19"/>
      <c r="K87" s="19">
        <f t="shared" si="39"/>
        <v>800</v>
      </c>
      <c r="L87" s="21">
        <f t="shared" si="40"/>
        <v>1</v>
      </c>
      <c r="M87" s="128">
        <v>700.0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31" t="s">
        <v>101</v>
      </c>
      <c r="B88" s="130">
        <v>1750.0</v>
      </c>
      <c r="C88" s="26"/>
      <c r="D88" s="19">
        <f t="shared" si="38"/>
        <v>0</v>
      </c>
      <c r="E88" s="127"/>
      <c r="F88" s="18"/>
      <c r="G88" s="19"/>
      <c r="H88" s="127"/>
      <c r="I88" s="19"/>
      <c r="J88" s="19"/>
      <c r="K88" s="19">
        <f t="shared" si="39"/>
        <v>0</v>
      </c>
      <c r="L88" s="21">
        <f t="shared" si="40"/>
        <v>0</v>
      </c>
      <c r="M88" s="128">
        <v>1500.0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46</v>
      </c>
      <c r="B89" s="130">
        <v>100.0</v>
      </c>
      <c r="C89" s="26"/>
      <c r="D89" s="19">
        <f t="shared" si="38"/>
        <v>0</v>
      </c>
      <c r="E89" s="127"/>
      <c r="F89" s="18"/>
      <c r="G89" s="19"/>
      <c r="H89" s="127"/>
      <c r="I89" s="19"/>
      <c r="J89" s="19"/>
      <c r="K89" s="19">
        <f t="shared" si="39"/>
        <v>0</v>
      </c>
      <c r="L89" s="21">
        <f t="shared" si="40"/>
        <v>0</v>
      </c>
      <c r="M89" s="128">
        <v>90.0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48</v>
      </c>
      <c r="B90" s="130">
        <v>250.0</v>
      </c>
      <c r="C90" s="26"/>
      <c r="D90" s="19">
        <f t="shared" si="38"/>
        <v>0</v>
      </c>
      <c r="E90" s="127"/>
      <c r="F90" s="18"/>
      <c r="G90" s="19"/>
      <c r="H90" s="127"/>
      <c r="I90" s="19"/>
      <c r="J90" s="19"/>
      <c r="K90" s="19">
        <f t="shared" si="39"/>
        <v>0</v>
      </c>
      <c r="L90" s="21">
        <f t="shared" si="40"/>
        <v>0</v>
      </c>
      <c r="M90" s="128">
        <v>200.0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102</v>
      </c>
      <c r="B91" s="130">
        <v>100.0</v>
      </c>
      <c r="C91" s="26"/>
      <c r="D91" s="19">
        <f t="shared" si="38"/>
        <v>0</v>
      </c>
      <c r="E91" s="127"/>
      <c r="F91" s="18"/>
      <c r="G91" s="19"/>
      <c r="H91" s="127"/>
      <c r="I91" s="19"/>
      <c r="J91" s="19"/>
      <c r="K91" s="19">
        <f t="shared" si="39"/>
        <v>0</v>
      </c>
      <c r="L91" s="21">
        <f t="shared" si="40"/>
        <v>0</v>
      </c>
      <c r="M91" s="128">
        <v>90.0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131" t="s">
        <v>103</v>
      </c>
      <c r="B92" s="130">
        <v>1500.0</v>
      </c>
      <c r="C92" s="26">
        <v>1.0</v>
      </c>
      <c r="D92" s="19">
        <f t="shared" si="38"/>
        <v>1500</v>
      </c>
      <c r="E92" s="127"/>
      <c r="F92" s="18"/>
      <c r="G92" s="19"/>
      <c r="H92" s="127"/>
      <c r="I92" s="19"/>
      <c r="J92" s="19"/>
      <c r="K92" s="19">
        <f t="shared" si="39"/>
        <v>1500</v>
      </c>
      <c r="L92" s="21">
        <f t="shared" si="40"/>
        <v>1</v>
      </c>
      <c r="M92" s="128">
        <v>1300.0</v>
      </c>
      <c r="N92" s="19"/>
      <c r="O92" s="19"/>
      <c r="P92" s="19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0.25" customHeight="1">
      <c r="A93" s="131" t="s">
        <v>104</v>
      </c>
      <c r="B93" s="130">
        <v>400.0</v>
      </c>
      <c r="C93" s="26"/>
      <c r="D93" s="19">
        <f t="shared" si="38"/>
        <v>0</v>
      </c>
      <c r="E93" s="127"/>
      <c r="F93" s="18"/>
      <c r="G93" s="19"/>
      <c r="H93" s="127"/>
      <c r="I93" s="19"/>
      <c r="J93" s="19"/>
      <c r="K93" s="19">
        <f t="shared" si="39"/>
        <v>0</v>
      </c>
      <c r="L93" s="21">
        <f t="shared" si="40"/>
        <v>0</v>
      </c>
      <c r="M93" s="128">
        <v>350.0</v>
      </c>
      <c r="N93" s="19"/>
      <c r="O93" s="19"/>
      <c r="P93" s="19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131" t="s">
        <v>105</v>
      </c>
      <c r="B94" s="130">
        <v>700.0</v>
      </c>
      <c r="C94" s="26"/>
      <c r="D94" s="19">
        <f t="shared" si="38"/>
        <v>0</v>
      </c>
      <c r="E94" s="127"/>
      <c r="F94" s="18"/>
      <c r="G94" s="19"/>
      <c r="H94" s="127"/>
      <c r="I94" s="19"/>
      <c r="J94" s="19"/>
      <c r="K94" s="19">
        <f t="shared" si="39"/>
        <v>0</v>
      </c>
      <c r="L94" s="21">
        <f t="shared" si="40"/>
        <v>0</v>
      </c>
      <c r="M94" s="128">
        <v>600.0</v>
      </c>
      <c r="N94" s="19"/>
      <c r="O94" s="19"/>
      <c r="P94" s="19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131" t="s">
        <v>106</v>
      </c>
      <c r="B95" s="130">
        <v>150.0</v>
      </c>
      <c r="C95" s="26"/>
      <c r="D95" s="19">
        <f t="shared" si="38"/>
        <v>0</v>
      </c>
      <c r="E95" s="127"/>
      <c r="F95" s="18"/>
      <c r="G95" s="19"/>
      <c r="H95" s="127"/>
      <c r="I95" s="19"/>
      <c r="J95" s="19"/>
      <c r="K95" s="19">
        <f t="shared" si="39"/>
        <v>0</v>
      </c>
      <c r="L95" s="21">
        <f t="shared" si="40"/>
        <v>0</v>
      </c>
      <c r="M95" s="128">
        <v>130.0</v>
      </c>
      <c r="N95" s="19"/>
      <c r="O95" s="19"/>
      <c r="P95" s="19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131" t="s">
        <v>107</v>
      </c>
      <c r="B96" s="130">
        <v>2100.0</v>
      </c>
      <c r="C96" s="26"/>
      <c r="D96" s="19">
        <f t="shared" si="38"/>
        <v>0</v>
      </c>
      <c r="E96" s="20"/>
      <c r="F96" s="18"/>
      <c r="G96" s="19"/>
      <c r="H96" s="20"/>
      <c r="I96" s="19"/>
      <c r="J96" s="19"/>
      <c r="K96" s="19">
        <f t="shared" si="39"/>
        <v>0</v>
      </c>
      <c r="L96" s="21">
        <f t="shared" si="40"/>
        <v>0</v>
      </c>
      <c r="M96" s="128">
        <v>1900.0</v>
      </c>
      <c r="N96" s="19"/>
      <c r="O96" s="19"/>
      <c r="P96" s="19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0.25" customHeight="1">
      <c r="A97" s="44"/>
      <c r="B97" s="78"/>
      <c r="C97" s="70" t="s">
        <v>26</v>
      </c>
      <c r="D97" s="70">
        <f>SUM(D86:D96)</f>
        <v>2500</v>
      </c>
      <c r="E97" s="70"/>
      <c r="F97" s="70" t="s">
        <v>26</v>
      </c>
      <c r="G97" s="70">
        <f>SUM(G86:G96)</f>
        <v>0</v>
      </c>
      <c r="H97" s="71"/>
      <c r="I97" s="71" t="s">
        <v>26</v>
      </c>
      <c r="J97" s="70">
        <f>SUM(J86:J96)</f>
        <v>0</v>
      </c>
      <c r="K97" s="123">
        <f t="shared" si="39"/>
        <v>2500</v>
      </c>
      <c r="L97" s="123"/>
      <c r="M97" s="71" t="s">
        <v>26</v>
      </c>
      <c r="N97" s="70"/>
      <c r="O97" s="70"/>
      <c r="P97" s="70">
        <f>SUM(P86:P96)</f>
        <v>0</v>
      </c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7.0" customHeight="1">
      <c r="A98" s="79" t="s">
        <v>76</v>
      </c>
      <c r="B98" s="8" t="s">
        <v>2</v>
      </c>
      <c r="C98" s="9" t="s">
        <v>3</v>
      </c>
      <c r="D98" s="10" t="s">
        <v>4</v>
      </c>
      <c r="E98" s="8" t="s">
        <v>5</v>
      </c>
      <c r="F98" s="9" t="s">
        <v>3</v>
      </c>
      <c r="G98" s="9" t="s">
        <v>4</v>
      </c>
      <c r="H98" s="46" t="s">
        <v>6</v>
      </c>
      <c r="I98" s="11" t="s">
        <v>3</v>
      </c>
      <c r="J98" s="11" t="s">
        <v>7</v>
      </c>
      <c r="K98" s="116" t="s">
        <v>96</v>
      </c>
      <c r="L98" s="12" t="s">
        <v>8</v>
      </c>
      <c r="M98" s="8" t="s">
        <v>9</v>
      </c>
      <c r="N98" s="10" t="s">
        <v>10</v>
      </c>
      <c r="O98" s="10" t="s">
        <v>11</v>
      </c>
      <c r="P98" s="9" t="s">
        <v>12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0.25" customHeight="1">
      <c r="A99" s="44" t="s">
        <v>77</v>
      </c>
      <c r="B99" s="42">
        <v>45.0</v>
      </c>
      <c r="C99" s="80"/>
      <c r="D99" s="32">
        <f t="shared" ref="D99:D100" si="41">B99*C99</f>
        <v>0</v>
      </c>
      <c r="E99" s="20">
        <v>40.0</v>
      </c>
      <c r="F99" s="80"/>
      <c r="G99" s="32">
        <f t="shared" ref="G99:G100" si="42">E99*F99</f>
        <v>0</v>
      </c>
      <c r="H99" s="20">
        <v>25.0</v>
      </c>
      <c r="I99" s="81"/>
      <c r="J99" s="32">
        <f t="shared" ref="J99:J100" si="43">H99*I99</f>
        <v>0</v>
      </c>
      <c r="K99" s="19">
        <f t="shared" ref="K99:K101" si="44">D99+G99+J99</f>
        <v>0</v>
      </c>
      <c r="L99" s="21">
        <f t="shared" ref="L99:L100" si="45">C99+F99+I99</f>
        <v>0</v>
      </c>
      <c r="M99" s="20">
        <v>17.36</v>
      </c>
      <c r="N99" s="32">
        <v>2.08</v>
      </c>
      <c r="O99" s="32">
        <v>1.74</v>
      </c>
      <c r="P99" s="32">
        <f t="shared" ref="P99:P100" si="46">((B99-M99)*C99)+((E99-M99)*F99)+((H99-M99)*I99)</f>
        <v>0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20.25" customHeight="1">
      <c r="A100" s="44" t="s">
        <v>78</v>
      </c>
      <c r="B100" s="42">
        <v>25.0</v>
      </c>
      <c r="C100" s="80"/>
      <c r="D100" s="32">
        <f t="shared" si="41"/>
        <v>0</v>
      </c>
      <c r="E100" s="20">
        <v>15.0</v>
      </c>
      <c r="F100" s="80"/>
      <c r="G100" s="32">
        <f t="shared" si="42"/>
        <v>0</v>
      </c>
      <c r="H100" s="20">
        <v>20.0</v>
      </c>
      <c r="I100" s="81"/>
      <c r="J100" s="32">
        <f t="shared" si="43"/>
        <v>0</v>
      </c>
      <c r="K100" s="19">
        <f t="shared" si="44"/>
        <v>0</v>
      </c>
      <c r="L100" s="21">
        <f t="shared" si="45"/>
        <v>0</v>
      </c>
      <c r="M100" s="20">
        <v>10.08</v>
      </c>
      <c r="N100" s="32">
        <v>1.21</v>
      </c>
      <c r="O100" s="32">
        <v>1.01</v>
      </c>
      <c r="P100" s="32">
        <f t="shared" si="46"/>
        <v>0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20.25" customHeight="1">
      <c r="A101" s="44"/>
      <c r="B101" s="78"/>
      <c r="C101" s="70" t="s">
        <v>26</v>
      </c>
      <c r="D101" s="70">
        <f>SUM(D99+D100)</f>
        <v>0</v>
      </c>
      <c r="E101" s="70"/>
      <c r="F101" s="70" t="s">
        <v>26</v>
      </c>
      <c r="G101" s="70">
        <f>SUM(G99+G100)</f>
        <v>0</v>
      </c>
      <c r="H101" s="71"/>
      <c r="I101" s="71" t="s">
        <v>26</v>
      </c>
      <c r="J101" s="70">
        <f>SUM(J99+J100)</f>
        <v>0</v>
      </c>
      <c r="K101" s="123">
        <f t="shared" si="44"/>
        <v>0</v>
      </c>
      <c r="L101" s="123"/>
      <c r="M101" s="71" t="s">
        <v>26</v>
      </c>
      <c r="N101" s="70"/>
      <c r="O101" s="70"/>
      <c r="P101" s="70">
        <f>SUM(P99)</f>
        <v>0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27.0" customHeight="1">
      <c r="A102" s="79" t="s">
        <v>79</v>
      </c>
      <c r="B102" s="8" t="s">
        <v>2</v>
      </c>
      <c r="C102" s="9" t="s">
        <v>3</v>
      </c>
      <c r="D102" s="10" t="s">
        <v>4</v>
      </c>
      <c r="E102" s="8" t="s">
        <v>5</v>
      </c>
      <c r="F102" s="9" t="s">
        <v>3</v>
      </c>
      <c r="G102" s="9" t="s">
        <v>4</v>
      </c>
      <c r="H102" s="46" t="s">
        <v>6</v>
      </c>
      <c r="I102" s="11" t="s">
        <v>3</v>
      </c>
      <c r="J102" s="11" t="s">
        <v>7</v>
      </c>
      <c r="K102" s="116" t="s">
        <v>96</v>
      </c>
      <c r="L102" s="12" t="s">
        <v>8</v>
      </c>
      <c r="M102" s="8" t="s">
        <v>9</v>
      </c>
      <c r="N102" s="10" t="s">
        <v>10</v>
      </c>
      <c r="O102" s="10" t="s">
        <v>11</v>
      </c>
      <c r="P102" s="9" t="s">
        <v>12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20.25" customHeight="1">
      <c r="A103" s="44" t="s">
        <v>80</v>
      </c>
      <c r="B103" s="42">
        <v>550.0</v>
      </c>
      <c r="C103" s="82">
        <v>4.0</v>
      </c>
      <c r="D103" s="32">
        <f>B103*C103</f>
        <v>2200</v>
      </c>
      <c r="E103" s="20"/>
      <c r="F103" s="80"/>
      <c r="G103" s="32">
        <f>E103*F103</f>
        <v>0</v>
      </c>
      <c r="H103" s="20"/>
      <c r="I103" s="81"/>
      <c r="J103" s="32">
        <f>H103*I103</f>
        <v>0</v>
      </c>
      <c r="K103" s="19">
        <f t="shared" ref="K103:K104" si="47">D103+G103+J103</f>
        <v>2200</v>
      </c>
      <c r="L103" s="21">
        <f>C103+F103+I103</f>
        <v>4</v>
      </c>
      <c r="M103" s="20">
        <v>500.0</v>
      </c>
      <c r="N103" s="32"/>
      <c r="O103" s="32"/>
      <c r="P103" s="32">
        <f>((B103-M103)*C103)+((E103-M103)*F103)+((H103-M103)*I103)</f>
        <v>200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20.25" customHeight="1">
      <c r="A104" s="83"/>
      <c r="B104" s="84"/>
      <c r="C104" s="85" t="s">
        <v>81</v>
      </c>
      <c r="D104" s="86">
        <f>D17+D28+D39+D42+D65+D78+D84+D97+D101+D103</f>
        <v>32485</v>
      </c>
      <c r="E104" s="87"/>
      <c r="F104" s="85" t="s">
        <v>81</v>
      </c>
      <c r="G104" s="86">
        <f>G17+G28+G39+G42+G65+G78+G84+G101+G103+G97</f>
        <v>9600</v>
      </c>
      <c r="H104" s="87"/>
      <c r="I104" s="85" t="s">
        <v>81</v>
      </c>
      <c r="J104" s="86">
        <f>J17+J28+J39+J42+J65+J78+J84+J101+J103</f>
        <v>0</v>
      </c>
      <c r="K104" s="118">
        <f t="shared" si="47"/>
        <v>42085</v>
      </c>
      <c r="L104" s="119"/>
      <c r="M104" s="85" t="s">
        <v>81</v>
      </c>
      <c r="N104" s="86"/>
      <c r="O104" s="86"/>
      <c r="P104" s="86">
        <f>P17+P28+P42+P65+P78+P84+P101+P103</f>
        <v>22040</v>
      </c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</row>
    <row r="105" ht="20.25" customHeight="1">
      <c r="A105" s="3"/>
      <c r="B105" s="89"/>
      <c r="C105" s="90" t="s">
        <v>82</v>
      </c>
      <c r="E105" s="91">
        <f>K104</f>
        <v>42085</v>
      </c>
      <c r="G105" s="92"/>
      <c r="H105" s="93"/>
      <c r="I105" s="92"/>
      <c r="J105" s="132"/>
      <c r="K105" s="132"/>
      <c r="L105" s="132"/>
      <c r="M105" s="132"/>
      <c r="N105" s="133" t="s">
        <v>83</v>
      </c>
      <c r="P105" s="93">
        <f>P104</f>
        <v>22040</v>
      </c>
      <c r="Q105" s="9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15.75" customHeight="1">
      <c r="B106" s="95" t="s">
        <v>84</v>
      </c>
      <c r="I106" s="95"/>
      <c r="J106" s="95"/>
      <c r="K106" s="92"/>
      <c r="L106" s="92"/>
      <c r="M106" s="95"/>
      <c r="R106" s="3"/>
      <c r="S106" s="3"/>
      <c r="T106" s="3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A107" s="96"/>
      <c r="B107" s="97" t="s">
        <v>85</v>
      </c>
      <c r="C107" s="98"/>
      <c r="D107" s="99" t="s">
        <v>86</v>
      </c>
      <c r="E107" s="100"/>
      <c r="F107" s="100"/>
      <c r="G107" s="99" t="s">
        <v>87</v>
      </c>
      <c r="H107" s="98"/>
      <c r="I107" s="101"/>
      <c r="J107" s="101"/>
      <c r="K107" s="92"/>
      <c r="L107" s="92"/>
      <c r="M107" s="99" t="s">
        <v>88</v>
      </c>
      <c r="N107" s="98"/>
      <c r="O107" s="99" t="s">
        <v>87</v>
      </c>
      <c r="P107" s="98"/>
      <c r="Q107" s="101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102"/>
      <c r="B108" s="103">
        <v>1000.0</v>
      </c>
      <c r="C108" s="98"/>
      <c r="D108" s="104">
        <v>17.0</v>
      </c>
      <c r="E108" s="100"/>
      <c r="F108" s="100"/>
      <c r="G108" s="105">
        <f>D108*B108</f>
        <v>17000</v>
      </c>
      <c r="H108" s="98"/>
      <c r="I108" s="106"/>
      <c r="J108" s="2"/>
      <c r="K108" s="92"/>
      <c r="L108" s="92"/>
      <c r="M108" s="134"/>
      <c r="N108" s="98"/>
      <c r="O108" s="107">
        <v>1600.0</v>
      </c>
      <c r="P108" s="98"/>
      <c r="Q108" s="13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102"/>
      <c r="B109" s="103">
        <v>500.0</v>
      </c>
      <c r="C109" s="98"/>
      <c r="D109" s="104">
        <v>35.0</v>
      </c>
      <c r="E109" s="100"/>
      <c r="F109" s="100"/>
      <c r="G109" s="105">
        <f>B109*D109</f>
        <v>17500</v>
      </c>
      <c r="H109" s="98"/>
      <c r="I109" s="106"/>
      <c r="J109" s="2"/>
      <c r="K109" s="92"/>
      <c r="L109" s="92"/>
      <c r="M109" s="134"/>
      <c r="N109" s="98"/>
      <c r="O109" s="107">
        <v>800.0</v>
      </c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200.0</v>
      </c>
      <c r="C110" s="98"/>
      <c r="D110" s="104">
        <v>1.0</v>
      </c>
      <c r="E110" s="100"/>
      <c r="F110" s="100"/>
      <c r="G110" s="105">
        <f>D110*B110</f>
        <v>200</v>
      </c>
      <c r="H110" s="98"/>
      <c r="I110" s="106"/>
      <c r="J110" s="2"/>
      <c r="K110" s="92"/>
      <c r="L110" s="92"/>
      <c r="M110" s="134"/>
      <c r="N110" s="98"/>
      <c r="O110" s="107">
        <v>1185.0</v>
      </c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>
        <v>100.0</v>
      </c>
      <c r="C111" s="98"/>
      <c r="D111" s="104">
        <v>20.0</v>
      </c>
      <c r="E111" s="100"/>
      <c r="F111" s="100"/>
      <c r="G111" s="105">
        <f>B111*D111</f>
        <v>2000</v>
      </c>
      <c r="H111" s="98"/>
      <c r="I111" s="106"/>
      <c r="J111" s="2"/>
      <c r="K111" s="92"/>
      <c r="L111" s="92"/>
      <c r="M111" s="134"/>
      <c r="N111" s="98"/>
      <c r="O111" s="107">
        <v>1600.0</v>
      </c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>
        <v>50.0</v>
      </c>
      <c r="C112" s="98"/>
      <c r="D112" s="104">
        <v>12.0</v>
      </c>
      <c r="E112" s="100"/>
      <c r="F112" s="100"/>
      <c r="G112" s="105">
        <f>D112*B112</f>
        <v>600</v>
      </c>
      <c r="H112" s="98"/>
      <c r="I112" s="106"/>
      <c r="J112" s="2"/>
      <c r="K112" s="92"/>
      <c r="L112" s="92"/>
      <c r="M112" s="134"/>
      <c r="N112" s="98"/>
      <c r="O112" s="107">
        <v>150.0</v>
      </c>
      <c r="P112" s="98"/>
      <c r="Q112" s="135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102"/>
      <c r="B113" s="103">
        <v>20.0</v>
      </c>
      <c r="C113" s="98"/>
      <c r="D113" s="104">
        <v>9.0</v>
      </c>
      <c r="E113" s="100"/>
      <c r="F113" s="100"/>
      <c r="G113" s="105">
        <f>B113*D113</f>
        <v>180</v>
      </c>
      <c r="H113" s="98"/>
      <c r="I113" s="106"/>
      <c r="J113" s="2"/>
      <c r="K113" s="92"/>
      <c r="L113" s="92"/>
      <c r="M113" s="134"/>
      <c r="N113" s="98"/>
      <c r="O113" s="107">
        <v>450.0</v>
      </c>
      <c r="P113" s="98"/>
      <c r="Q113" s="135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96"/>
      <c r="B114" s="97" t="s">
        <v>89</v>
      </c>
      <c r="C114" s="98"/>
      <c r="D114" s="99" t="s">
        <v>86</v>
      </c>
      <c r="E114" s="100"/>
      <c r="F114" s="100"/>
      <c r="G114" s="99" t="s">
        <v>87</v>
      </c>
      <c r="H114" s="98"/>
      <c r="I114" s="109"/>
      <c r="J114" s="92"/>
      <c r="K114" s="92"/>
      <c r="L114" s="92"/>
      <c r="M114" s="134"/>
      <c r="N114" s="98"/>
      <c r="O114" s="107">
        <v>800.0</v>
      </c>
      <c r="P114" s="98"/>
      <c r="Q114" s="135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102"/>
      <c r="B115" s="103">
        <v>20.0</v>
      </c>
      <c r="C115" s="98"/>
      <c r="D115" s="104">
        <v>5.0</v>
      </c>
      <c r="E115" s="100"/>
      <c r="F115" s="100"/>
      <c r="G115" s="105">
        <f>D115*B115</f>
        <v>100</v>
      </c>
      <c r="H115" s="98"/>
      <c r="I115" s="106"/>
      <c r="J115" s="2"/>
      <c r="K115" s="92"/>
      <c r="L115" s="92"/>
      <c r="M115" s="134"/>
      <c r="N115" s="98"/>
      <c r="O115" s="107">
        <v>150.0</v>
      </c>
      <c r="P115" s="98"/>
      <c r="Q115" s="135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102"/>
      <c r="B116" s="103"/>
      <c r="C116" s="98"/>
      <c r="D116" s="104"/>
      <c r="E116" s="100"/>
      <c r="F116" s="100"/>
      <c r="G116" s="105"/>
      <c r="H116" s="98"/>
      <c r="I116" s="106"/>
      <c r="J116" s="2"/>
      <c r="K116" s="92"/>
      <c r="L116" s="92"/>
      <c r="M116" s="103"/>
      <c r="N116" s="98"/>
      <c r="O116" s="107">
        <v>150.0</v>
      </c>
      <c r="P116" s="98"/>
      <c r="Q116" s="135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102"/>
      <c r="B117" s="103"/>
      <c r="C117" s="98"/>
      <c r="D117" s="104"/>
      <c r="E117" s="100"/>
      <c r="F117" s="100"/>
      <c r="G117" s="105"/>
      <c r="H117" s="98"/>
      <c r="I117" s="106"/>
      <c r="J117" s="2"/>
      <c r="K117" s="92"/>
      <c r="L117" s="92"/>
      <c r="M117" s="103"/>
      <c r="N117" s="98"/>
      <c r="O117" s="107">
        <v>250.0</v>
      </c>
      <c r="P117" s="98"/>
      <c r="Q117" s="135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102"/>
      <c r="B118" s="103"/>
      <c r="C118" s="98"/>
      <c r="D118" s="104"/>
      <c r="E118" s="100"/>
      <c r="F118" s="100"/>
      <c r="G118" s="105"/>
      <c r="H118" s="98"/>
      <c r="I118" s="106"/>
      <c r="J118" s="2"/>
      <c r="K118" s="92"/>
      <c r="L118" s="92"/>
      <c r="M118" s="103"/>
      <c r="N118" s="98"/>
      <c r="O118" s="107">
        <v>1900.0</v>
      </c>
      <c r="P118" s="98"/>
      <c r="Q118" s="135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3"/>
      <c r="C119" s="98"/>
      <c r="D119" s="104"/>
      <c r="E119" s="100"/>
      <c r="F119" s="100"/>
      <c r="G119" s="105"/>
      <c r="H119" s="98"/>
      <c r="I119" s="106"/>
      <c r="J119" s="2"/>
      <c r="K119" s="92"/>
      <c r="L119" s="92"/>
      <c r="M119" s="103"/>
      <c r="N119" s="98"/>
      <c r="O119" s="107"/>
      <c r="P119" s="98"/>
      <c r="Q119" s="135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3">
        <v>10.0</v>
      </c>
      <c r="C120" s="98"/>
      <c r="D120" s="104"/>
      <c r="E120" s="100"/>
      <c r="F120" s="100"/>
      <c r="G120" s="105">
        <f>B120*D120</f>
        <v>0</v>
      </c>
      <c r="H120" s="98"/>
      <c r="I120" s="106"/>
      <c r="J120" s="2"/>
      <c r="K120" s="92"/>
      <c r="L120" s="92"/>
      <c r="M120" s="103"/>
      <c r="N120" s="98"/>
      <c r="O120" s="107"/>
      <c r="P120" s="98"/>
      <c r="Q120" s="135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3">
        <v>5.0</v>
      </c>
      <c r="C121" s="98"/>
      <c r="D121" s="104">
        <v>14.0</v>
      </c>
      <c r="E121" s="100"/>
      <c r="F121" s="100"/>
      <c r="G121" s="105">
        <f>D121*B121</f>
        <v>70</v>
      </c>
      <c r="H121" s="98"/>
      <c r="I121" s="106"/>
      <c r="J121" s="2"/>
      <c r="K121" s="92"/>
      <c r="L121" s="92"/>
      <c r="M121" s="103"/>
      <c r="N121" s="98"/>
      <c r="O121" s="107"/>
      <c r="P121" s="98"/>
      <c r="Q121" s="92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3"/>
      <c r="C122" s="98"/>
      <c r="D122" s="104"/>
      <c r="E122" s="100"/>
      <c r="F122" s="100"/>
      <c r="G122" s="105"/>
      <c r="H122" s="98"/>
      <c r="I122" s="106"/>
      <c r="J122" s="2"/>
      <c r="K122" s="92"/>
      <c r="L122" s="92"/>
      <c r="M122" s="103"/>
      <c r="N122" s="98"/>
      <c r="O122" s="107"/>
      <c r="P122" s="98"/>
      <c r="Q122" s="92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3"/>
      <c r="C123" s="98"/>
      <c r="D123" s="104"/>
      <c r="E123" s="100"/>
      <c r="F123" s="100"/>
      <c r="G123" s="105"/>
      <c r="H123" s="98"/>
      <c r="I123" s="106"/>
      <c r="J123" s="2"/>
      <c r="K123" s="92"/>
      <c r="L123" s="92"/>
      <c r="M123" s="103"/>
      <c r="N123" s="98"/>
      <c r="O123" s="107"/>
      <c r="P123" s="98"/>
      <c r="Q123" s="92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102"/>
      <c r="B124" s="103"/>
      <c r="C124" s="98"/>
      <c r="D124" s="104"/>
      <c r="E124" s="100"/>
      <c r="F124" s="100"/>
      <c r="G124" s="105"/>
      <c r="H124" s="98"/>
      <c r="I124" s="106"/>
      <c r="J124" s="2"/>
      <c r="K124" s="92"/>
      <c r="L124" s="92"/>
      <c r="M124" s="103"/>
      <c r="N124" s="98"/>
      <c r="O124" s="107"/>
      <c r="P124" s="98"/>
      <c r="Q124" s="92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102"/>
      <c r="B125" s="103"/>
      <c r="C125" s="98"/>
      <c r="D125" s="104"/>
      <c r="E125" s="100"/>
      <c r="F125" s="100"/>
      <c r="G125" s="105"/>
      <c r="H125" s="98"/>
      <c r="I125" s="106"/>
      <c r="J125" s="2"/>
      <c r="K125" s="92"/>
      <c r="L125" s="92"/>
      <c r="M125" s="103"/>
      <c r="N125" s="98"/>
      <c r="O125" s="107"/>
      <c r="P125" s="98"/>
      <c r="Q125" s="92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102"/>
      <c r="B126" s="103"/>
      <c r="C126" s="98"/>
      <c r="D126" s="104"/>
      <c r="E126" s="100"/>
      <c r="F126" s="100"/>
      <c r="G126" s="105"/>
      <c r="H126" s="98"/>
      <c r="I126" s="106"/>
      <c r="J126" s="2"/>
      <c r="K126" s="92"/>
      <c r="L126" s="92"/>
      <c r="M126" s="103"/>
      <c r="N126" s="98"/>
      <c r="O126" s="107"/>
      <c r="P126" s="98"/>
      <c r="Q126" s="92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102"/>
      <c r="B127" s="103"/>
      <c r="C127" s="98"/>
      <c r="D127" s="104"/>
      <c r="E127" s="100"/>
      <c r="F127" s="100"/>
      <c r="G127" s="105"/>
      <c r="H127" s="98"/>
      <c r="I127" s="106"/>
      <c r="J127" s="2"/>
      <c r="K127" s="92"/>
      <c r="L127" s="92"/>
      <c r="M127" s="103"/>
      <c r="N127" s="98"/>
      <c r="O127" s="107"/>
      <c r="P127" s="98"/>
      <c r="Q127" s="92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102"/>
      <c r="B128" s="43"/>
      <c r="C128" s="43"/>
      <c r="D128" s="104"/>
      <c r="E128" s="104"/>
      <c r="F128" s="104"/>
      <c r="G128" s="32"/>
      <c r="H128" s="32"/>
      <c r="I128" s="106"/>
      <c r="J128" s="2"/>
      <c r="K128" s="92"/>
      <c r="L128" s="92"/>
      <c r="M128" s="103"/>
      <c r="N128" s="98"/>
      <c r="O128" s="107"/>
      <c r="P128" s="98"/>
      <c r="Q128" s="92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102"/>
      <c r="B129" s="43"/>
      <c r="C129" s="43"/>
      <c r="D129" s="104"/>
      <c r="E129" s="104"/>
      <c r="F129" s="104"/>
      <c r="G129" s="32"/>
      <c r="H129" s="32"/>
      <c r="I129" s="106"/>
      <c r="J129" s="2"/>
      <c r="K129" s="92"/>
      <c r="L129" s="92"/>
      <c r="M129" s="103"/>
      <c r="N129" s="98"/>
      <c r="O129" s="107"/>
      <c r="P129" s="98"/>
      <c r="Q129" s="92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102"/>
      <c r="B130" s="43"/>
      <c r="C130" s="43"/>
      <c r="D130" s="104"/>
      <c r="E130" s="104"/>
      <c r="F130" s="104"/>
      <c r="G130" s="32"/>
      <c r="H130" s="32"/>
      <c r="I130" s="106"/>
      <c r="J130" s="2"/>
      <c r="K130" s="92"/>
      <c r="L130" s="92"/>
      <c r="M130" s="103"/>
      <c r="N130" s="98"/>
      <c r="O130" s="107"/>
      <c r="P130" s="98"/>
      <c r="Q130" s="92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102"/>
      <c r="B131" s="103">
        <v>1.0</v>
      </c>
      <c r="C131" s="98"/>
      <c r="D131" s="104"/>
      <c r="E131" s="100"/>
      <c r="F131" s="100"/>
      <c r="G131" s="105">
        <f>B131*D131</f>
        <v>0</v>
      </c>
      <c r="H131" s="98"/>
      <c r="I131" s="106"/>
      <c r="J131" s="2"/>
      <c r="K131" s="92"/>
      <c r="L131" s="92"/>
      <c r="M131" s="103"/>
      <c r="N131" s="98"/>
      <c r="O131" s="107"/>
      <c r="P131" s="98"/>
      <c r="Q131" s="92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20.25" customHeight="1">
      <c r="A132" s="3"/>
      <c r="B132" s="110"/>
      <c r="C132" s="111"/>
      <c r="D132" s="111"/>
      <c r="E132" s="112" t="s">
        <v>90</v>
      </c>
      <c r="F132" s="98"/>
      <c r="G132" s="113">
        <f>SUM(G108:G131)</f>
        <v>37650</v>
      </c>
      <c r="H132" s="98"/>
      <c r="I132" s="111"/>
      <c r="J132" s="111"/>
      <c r="K132" s="92"/>
      <c r="L132" s="92"/>
      <c r="M132" s="111" t="s">
        <v>26</v>
      </c>
      <c r="O132" s="113">
        <f>SUM(O108:O131)</f>
        <v>9035</v>
      </c>
      <c r="P132" s="98"/>
      <c r="Q132" s="136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7.25" customHeight="1">
      <c r="A133" s="3"/>
      <c r="B133" s="110"/>
      <c r="C133" s="111"/>
      <c r="D133" s="111"/>
      <c r="E133" s="112" t="s">
        <v>91</v>
      </c>
      <c r="F133" s="98"/>
      <c r="G133" s="113">
        <f>O132</f>
        <v>9035</v>
      </c>
      <c r="H133" s="98"/>
      <c r="K133" s="92"/>
      <c r="L133" s="92"/>
      <c r="N133" s="3"/>
      <c r="O133" s="3"/>
      <c r="P133" s="3"/>
      <c r="Q133" s="3"/>
      <c r="R133" s="3"/>
      <c r="S133" s="3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20.25" customHeight="1">
      <c r="A134" s="3"/>
      <c r="B134" s="110"/>
      <c r="C134" s="111"/>
      <c r="D134" s="111"/>
      <c r="E134" s="112" t="s">
        <v>92</v>
      </c>
      <c r="F134" s="98"/>
      <c r="G134" s="114">
        <v>400.0</v>
      </c>
      <c r="H134" s="98"/>
      <c r="K134" s="92"/>
      <c r="L134" s="92"/>
      <c r="N134" s="3"/>
      <c r="O134" s="3"/>
      <c r="P134" s="3"/>
      <c r="Q134" s="3"/>
      <c r="R134" s="3"/>
      <c r="S134" s="3"/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20.25" customHeight="1">
      <c r="A135" s="3"/>
      <c r="B135" s="110"/>
      <c r="C135" s="111"/>
      <c r="D135" s="111"/>
      <c r="E135" s="112" t="s">
        <v>93</v>
      </c>
      <c r="F135" s="98"/>
      <c r="G135" s="114"/>
      <c r="H135" s="98"/>
      <c r="K135" s="92"/>
      <c r="L135" s="92"/>
      <c r="N135" s="3"/>
      <c r="O135" s="3"/>
      <c r="P135" s="3"/>
      <c r="Q135" s="3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20.25" customHeight="1">
      <c r="A136" s="102"/>
      <c r="B136" s="102"/>
      <c r="C136" s="111"/>
      <c r="D136" s="111"/>
      <c r="E136" s="112" t="s">
        <v>94</v>
      </c>
      <c r="F136" s="98"/>
      <c r="G136" s="114"/>
      <c r="H136" s="98"/>
      <c r="K136" s="92"/>
      <c r="L136" s="92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20.25" customHeight="1">
      <c r="A137" s="102"/>
      <c r="B137" s="102"/>
      <c r="C137" s="111"/>
      <c r="D137" s="111"/>
      <c r="E137" s="112" t="s">
        <v>95</v>
      </c>
      <c r="F137" s="98"/>
      <c r="G137" s="113">
        <v>0.0</v>
      </c>
      <c r="H137" s="98"/>
      <c r="I137" s="3"/>
      <c r="J137" s="3"/>
      <c r="K137" s="92"/>
      <c r="L137" s="92"/>
      <c r="M137" s="3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18.75" customHeight="1">
      <c r="A138" s="102"/>
      <c r="B138" s="102"/>
      <c r="C138" s="111"/>
      <c r="D138" s="111"/>
      <c r="E138" s="112" t="s">
        <v>26</v>
      </c>
      <c r="F138" s="98"/>
      <c r="G138" s="113">
        <f>SUM(G132:G137)</f>
        <v>47085</v>
      </c>
      <c r="H138" s="98"/>
      <c r="I138" s="3"/>
      <c r="J138" s="3"/>
      <c r="K138" s="92"/>
      <c r="L138" s="92"/>
      <c r="M138" s="3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5.75" customHeight="1">
      <c r="A139" s="102"/>
      <c r="B139" s="102"/>
      <c r="C139" s="102"/>
      <c r="D139" s="102"/>
      <c r="E139" s="102"/>
      <c r="F139" s="102"/>
      <c r="G139" s="102"/>
      <c r="H139" s="10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102"/>
      <c r="B140" s="102"/>
      <c r="C140" s="102"/>
      <c r="D140" s="102"/>
      <c r="E140" s="102"/>
      <c r="F140" s="102"/>
      <c r="G140" s="102"/>
      <c r="H140" s="10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102"/>
      <c r="B142" s="102"/>
      <c r="C142" s="102"/>
      <c r="D142" s="102"/>
      <c r="E142" s="102"/>
      <c r="F142" s="102"/>
      <c r="G142" s="102"/>
      <c r="H142" s="10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3"/>
      <c r="B143" s="2"/>
      <c r="C143" s="2"/>
      <c r="D143" s="2"/>
      <c r="E143" s="2"/>
      <c r="F143" s="2"/>
      <c r="G143" s="2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19">
        <f t="shared" ref="S151:S154" si="48">E162*H162</f>
        <v>0</v>
      </c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19">
        <f t="shared" si="48"/>
        <v>0</v>
      </c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19">
        <f t="shared" si="48"/>
        <v>0</v>
      </c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19">
        <f t="shared" si="48"/>
        <v>0</v>
      </c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5.75" customHeight="1">
      <c r="A344" s="3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"/>
      <c r="V344" s="2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5.75" customHeight="1">
      <c r="A345" s="3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"/>
      <c r="V345" s="2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5.75" customHeight="1">
      <c r="A346" s="3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"/>
      <c r="V346" s="2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5.75" customHeight="1">
      <c r="A347" s="3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"/>
      <c r="V347" s="2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5.75" customHeight="1">
      <c r="A348" s="3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"/>
      <c r="V348" s="2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15.75" customHeight="1">
      <c r="A349" s="3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"/>
      <c r="V349" s="2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15.75" customHeight="1">
      <c r="A350" s="3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"/>
      <c r="V350" s="2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15.75" customHeight="1">
      <c r="A351" s="3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"/>
      <c r="V351" s="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15.75" customHeight="1">
      <c r="A352" s="3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"/>
      <c r="V352" s="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15.75" customHeight="1">
      <c r="A353" s="3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"/>
      <c r="V353" s="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15.75" customHeight="1">
      <c r="A354" s="3"/>
      <c r="B354" s="2"/>
      <c r="C354" s="2"/>
      <c r="D354" s="2"/>
      <c r="E354" s="2"/>
      <c r="F354" s="2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2"/>
      <c r="V354" s="2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15.75" customHeight="1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  <row r="1020" ht="15.75" customHeight="1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</row>
    <row r="1021" ht="15.75" customHeight="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</row>
    <row r="1022" ht="15.75" customHeight="1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</row>
    <row r="1023" ht="15.75" customHeight="1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</row>
    <row r="1024" ht="15.75" customHeight="1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</row>
    <row r="1025" ht="15.75" customHeight="1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</row>
    <row r="1026" ht="15.75" customHeight="1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</row>
    <row r="1027" ht="15.75" customHeight="1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</row>
    <row r="1028" ht="15.75" customHeight="1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</row>
    <row r="1029" ht="15.75" customHeight="1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</row>
    <row r="1030" ht="15.75" customHeight="1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</row>
    <row r="1031" ht="15.75" customHeight="1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</row>
    <row r="1032" ht="15.75" customHeight="1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</row>
    <row r="1033" ht="15.75" customHeight="1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</row>
    <row r="1034" ht="15.75" customHeight="1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</row>
    <row r="1035" ht="15.75" customHeight="1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</row>
    <row r="1036" ht="15.75" customHeight="1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</row>
    <row r="1037" ht="15.75" customHeight="1">
      <c r="A1037" s="115"/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</row>
  </sheetData>
  <mergeCells count="137">
    <mergeCell ref="M113:N113"/>
    <mergeCell ref="M114:N114"/>
    <mergeCell ref="M110:N110"/>
    <mergeCell ref="O110:P110"/>
    <mergeCell ref="M111:N111"/>
    <mergeCell ref="O111:P111"/>
    <mergeCell ref="M112:N112"/>
    <mergeCell ref="O112:P112"/>
    <mergeCell ref="O113:P113"/>
    <mergeCell ref="O114:P114"/>
    <mergeCell ref="C105:D105"/>
    <mergeCell ref="E105:F105"/>
    <mergeCell ref="N105:O105"/>
    <mergeCell ref="B106:H106"/>
    <mergeCell ref="B107:C107"/>
    <mergeCell ref="D107:F107"/>
    <mergeCell ref="G107:H107"/>
    <mergeCell ref="D110:F110"/>
    <mergeCell ref="G110:H110"/>
    <mergeCell ref="M106:Q106"/>
    <mergeCell ref="M107:N107"/>
    <mergeCell ref="O107:P107"/>
    <mergeCell ref="M108:N108"/>
    <mergeCell ref="O108:P108"/>
    <mergeCell ref="M109:N109"/>
    <mergeCell ref="O109:P109"/>
    <mergeCell ref="B108:C108"/>
    <mergeCell ref="D108:F108"/>
    <mergeCell ref="G108:H108"/>
    <mergeCell ref="B109:C109"/>
    <mergeCell ref="D109:F109"/>
    <mergeCell ref="G109:H109"/>
    <mergeCell ref="B110:C110"/>
    <mergeCell ref="D113:F113"/>
    <mergeCell ref="G113:H113"/>
    <mergeCell ref="B111:C111"/>
    <mergeCell ref="D111:F111"/>
    <mergeCell ref="G111:H111"/>
    <mergeCell ref="B112:C112"/>
    <mergeCell ref="D112:F112"/>
    <mergeCell ref="G112:H112"/>
    <mergeCell ref="B113:C113"/>
    <mergeCell ref="D117:F117"/>
    <mergeCell ref="G117:H117"/>
    <mergeCell ref="D123:F123"/>
    <mergeCell ref="G123:H123"/>
    <mergeCell ref="B121:C121"/>
    <mergeCell ref="D121:F121"/>
    <mergeCell ref="G121:H121"/>
    <mergeCell ref="B122:C122"/>
    <mergeCell ref="D122:F122"/>
    <mergeCell ref="G122:H122"/>
    <mergeCell ref="B123:C123"/>
    <mergeCell ref="D126:F126"/>
    <mergeCell ref="G126:H126"/>
    <mergeCell ref="B127:C127"/>
    <mergeCell ref="D127:F127"/>
    <mergeCell ref="G127:H127"/>
    <mergeCell ref="B124:C124"/>
    <mergeCell ref="D124:F124"/>
    <mergeCell ref="G124:H124"/>
    <mergeCell ref="B125:C125"/>
    <mergeCell ref="D125:F125"/>
    <mergeCell ref="G125:H125"/>
    <mergeCell ref="B126:C126"/>
    <mergeCell ref="O128:P128"/>
    <mergeCell ref="O129:P129"/>
    <mergeCell ref="O121:P121"/>
    <mergeCell ref="O122:P122"/>
    <mergeCell ref="O123:P123"/>
    <mergeCell ref="O124:P124"/>
    <mergeCell ref="O125:P125"/>
    <mergeCell ref="O126:P126"/>
    <mergeCell ref="O127:P127"/>
    <mergeCell ref="M130:N130"/>
    <mergeCell ref="M131:N131"/>
    <mergeCell ref="M127:N127"/>
    <mergeCell ref="M128:N128"/>
    <mergeCell ref="M129:N129"/>
    <mergeCell ref="O130:P130"/>
    <mergeCell ref="B131:C131"/>
    <mergeCell ref="G131:H131"/>
    <mergeCell ref="O131:P131"/>
    <mergeCell ref="E137:F137"/>
    <mergeCell ref="E138:F138"/>
    <mergeCell ref="E134:F134"/>
    <mergeCell ref="G134:H134"/>
    <mergeCell ref="E135:F135"/>
    <mergeCell ref="G135:H135"/>
    <mergeCell ref="E136:F136"/>
    <mergeCell ref="G136:H136"/>
    <mergeCell ref="G137:H137"/>
    <mergeCell ref="G138:H138"/>
    <mergeCell ref="B114:C114"/>
    <mergeCell ref="D114:F114"/>
    <mergeCell ref="G114:H114"/>
    <mergeCell ref="D115:F115"/>
    <mergeCell ref="G115:H115"/>
    <mergeCell ref="M115:N115"/>
    <mergeCell ref="O115:P115"/>
    <mergeCell ref="B115:C115"/>
    <mergeCell ref="B116:C116"/>
    <mergeCell ref="D116:F116"/>
    <mergeCell ref="G116:H116"/>
    <mergeCell ref="M116:N116"/>
    <mergeCell ref="O116:P116"/>
    <mergeCell ref="B117:C117"/>
    <mergeCell ref="D120:F120"/>
    <mergeCell ref="G120:H120"/>
    <mergeCell ref="B118:C118"/>
    <mergeCell ref="D118:F118"/>
    <mergeCell ref="G118:H118"/>
    <mergeCell ref="B119:C119"/>
    <mergeCell ref="D119:F119"/>
    <mergeCell ref="G119:H119"/>
    <mergeCell ref="B120:C120"/>
    <mergeCell ref="M117:N117"/>
    <mergeCell ref="O117:P117"/>
    <mergeCell ref="M118:N118"/>
    <mergeCell ref="O118:P118"/>
    <mergeCell ref="M119:N119"/>
    <mergeCell ref="O119:P119"/>
    <mergeCell ref="O120:P120"/>
    <mergeCell ref="M120:N120"/>
    <mergeCell ref="M121:N121"/>
    <mergeCell ref="M122:N122"/>
    <mergeCell ref="M123:N123"/>
    <mergeCell ref="M124:N124"/>
    <mergeCell ref="M125:N125"/>
    <mergeCell ref="M126:N126"/>
    <mergeCell ref="D131:F131"/>
    <mergeCell ref="E132:F132"/>
    <mergeCell ref="G132:H132"/>
    <mergeCell ref="M132:N132"/>
    <mergeCell ref="O132:P132"/>
    <mergeCell ref="E133:F133"/>
    <mergeCell ref="G133:H13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45439.0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26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/>
      <c r="D9" s="19">
        <f t="shared" si="1"/>
        <v>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0</v>
      </c>
      <c r="L9" s="21">
        <f t="shared" si="5"/>
        <v>0</v>
      </c>
      <c r="M9" s="20">
        <v>360.0</v>
      </c>
      <c r="N9" s="19">
        <v>43.2</v>
      </c>
      <c r="O9" s="19">
        <v>36.0</v>
      </c>
      <c r="P9" s="19">
        <f t="shared" si="6"/>
        <v>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/>
      <c r="D10" s="19">
        <f t="shared" si="1"/>
        <v>0</v>
      </c>
      <c r="E10" s="20">
        <v>1400.0</v>
      </c>
      <c r="F10" s="19"/>
      <c r="G10" s="19">
        <f t="shared" si="2"/>
        <v>0</v>
      </c>
      <c r="H10" s="20">
        <v>1375.0</v>
      </c>
      <c r="I10" s="117"/>
      <c r="J10" s="19">
        <f t="shared" si="3"/>
        <v>0</v>
      </c>
      <c r="K10" s="19">
        <f t="shared" si="4"/>
        <v>0</v>
      </c>
      <c r="L10" s="21">
        <f t="shared" si="5"/>
        <v>0</v>
      </c>
      <c r="M10" s="20">
        <v>1125.0</v>
      </c>
      <c r="N10" s="19">
        <v>135.0</v>
      </c>
      <c r="O10" s="19">
        <v>112.5</v>
      </c>
      <c r="P10" s="19">
        <f t="shared" si="6"/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/>
      <c r="D12" s="19">
        <f t="shared" si="1"/>
        <v>0</v>
      </c>
      <c r="E12" s="20">
        <v>1400.0</v>
      </c>
      <c r="F12" s="19"/>
      <c r="G12" s="19">
        <f t="shared" si="2"/>
        <v>0</v>
      </c>
      <c r="H12" s="20">
        <v>1375.0</v>
      </c>
      <c r="I12" s="117"/>
      <c r="J12" s="19">
        <f t="shared" si="3"/>
        <v>0</v>
      </c>
      <c r="K12" s="19">
        <f t="shared" si="4"/>
        <v>0</v>
      </c>
      <c r="L12" s="21">
        <f t="shared" si="5"/>
        <v>0</v>
      </c>
      <c r="M12" s="20">
        <v>1125.0</v>
      </c>
      <c r="N12" s="19">
        <v>135.0</v>
      </c>
      <c r="O12" s="19">
        <v>112.5</v>
      </c>
      <c r="P12" s="19">
        <f t="shared" si="6"/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2.0</v>
      </c>
      <c r="D13" s="19">
        <f t="shared" si="1"/>
        <v>900</v>
      </c>
      <c r="E13" s="20">
        <v>440.0</v>
      </c>
      <c r="F13" s="117"/>
      <c r="G13" s="19">
        <f t="shared" si="2"/>
        <v>0</v>
      </c>
      <c r="H13" s="20">
        <v>425.0</v>
      </c>
      <c r="I13" s="19"/>
      <c r="J13" s="19">
        <f t="shared" si="3"/>
        <v>0</v>
      </c>
      <c r="K13" s="19">
        <f t="shared" si="4"/>
        <v>900</v>
      </c>
      <c r="L13" s="21">
        <f t="shared" si="5"/>
        <v>2</v>
      </c>
      <c r="M13" s="20">
        <v>360.0</v>
      </c>
      <c r="N13" s="19">
        <v>43.2</v>
      </c>
      <c r="O13" s="19">
        <v>36.0</v>
      </c>
      <c r="P13" s="19">
        <f t="shared" si="6"/>
        <v>180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/>
      <c r="D14" s="19">
        <f t="shared" si="1"/>
        <v>0</v>
      </c>
      <c r="E14" s="20">
        <v>480.0</v>
      </c>
      <c r="F14" s="19"/>
      <c r="G14" s="19">
        <f t="shared" si="2"/>
        <v>0</v>
      </c>
      <c r="H14" s="20">
        <v>450.0</v>
      </c>
      <c r="I14" s="142">
        <v>1.0</v>
      </c>
      <c r="J14" s="19">
        <f t="shared" si="3"/>
        <v>450</v>
      </c>
      <c r="K14" s="19">
        <f t="shared" si="4"/>
        <v>450</v>
      </c>
      <c r="L14" s="21">
        <f t="shared" si="5"/>
        <v>1</v>
      </c>
      <c r="M14" s="20">
        <v>360.0</v>
      </c>
      <c r="N14" s="19">
        <v>43.2</v>
      </c>
      <c r="O14" s="19">
        <v>36.0</v>
      </c>
      <c r="P14" s="19">
        <f t="shared" si="6"/>
        <v>90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>
        <v>1.0</v>
      </c>
      <c r="D15" s="19">
        <f t="shared" si="1"/>
        <v>260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260</v>
      </c>
      <c r="L15" s="21">
        <f t="shared" si="5"/>
        <v>1</v>
      </c>
      <c r="M15" s="20">
        <v>200.0</v>
      </c>
      <c r="N15" s="19">
        <v>24.0</v>
      </c>
      <c r="O15" s="19">
        <v>20.0</v>
      </c>
      <c r="P15" s="19">
        <f t="shared" si="6"/>
        <v>60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/>
      <c r="D16" s="19">
        <f t="shared" si="1"/>
        <v>0</v>
      </c>
      <c r="E16" s="20">
        <v>1600.0</v>
      </c>
      <c r="F16" s="19"/>
      <c r="G16" s="19">
        <f t="shared" si="2"/>
        <v>0</v>
      </c>
      <c r="H16" s="20">
        <v>1500.0</v>
      </c>
      <c r="I16" s="117"/>
      <c r="J16" s="19">
        <f t="shared" si="3"/>
        <v>0</v>
      </c>
      <c r="K16" s="19">
        <f t="shared" si="4"/>
        <v>0</v>
      </c>
      <c r="L16" s="21">
        <f t="shared" si="5"/>
        <v>0</v>
      </c>
      <c r="M16" s="20">
        <v>1125.0</v>
      </c>
      <c r="N16" s="19">
        <v>135.0</v>
      </c>
      <c r="O16" s="19">
        <v>112.5</v>
      </c>
      <c r="P16" s="32">
        <f t="shared" si="6"/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1160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450</v>
      </c>
      <c r="K17" s="118">
        <f t="shared" si="4"/>
        <v>1610</v>
      </c>
      <c r="L17" s="119"/>
      <c r="M17" s="35" t="s">
        <v>26</v>
      </c>
      <c r="N17" s="33"/>
      <c r="O17" s="33"/>
      <c r="P17" s="33">
        <f>SUM(P5:P16)</f>
        <v>330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8"/>
      <c r="D19" s="32">
        <f t="shared" ref="D19:D27" si="7">B19*C19</f>
        <v>0</v>
      </c>
      <c r="E19" s="20">
        <v>350.0</v>
      </c>
      <c r="F19" s="43"/>
      <c r="G19" s="19">
        <f t="shared" ref="G19:G27" si="8">E19*F19</f>
        <v>0</v>
      </c>
      <c r="H19" s="20">
        <v>325.0</v>
      </c>
      <c r="I19" s="32"/>
      <c r="J19" s="32">
        <f t="shared" ref="J19:J27" si="9">H19*I19</f>
        <v>0</v>
      </c>
      <c r="K19" s="19">
        <f t="shared" ref="K19:K28" si="10">D19+G19+J19</f>
        <v>0</v>
      </c>
      <c r="L19" s="21">
        <f t="shared" ref="L19:L27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7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>
        <v>3.0</v>
      </c>
      <c r="D20" s="19">
        <f t="shared" si="7"/>
        <v>5700</v>
      </c>
      <c r="E20" s="20">
        <v>1700.0</v>
      </c>
      <c r="F20" s="26"/>
      <c r="G20" s="19">
        <f t="shared" si="8"/>
        <v>0</v>
      </c>
      <c r="H20" s="20">
        <v>1500.0</v>
      </c>
      <c r="I20" s="117"/>
      <c r="J20" s="19">
        <f t="shared" si="9"/>
        <v>0</v>
      </c>
      <c r="K20" s="19">
        <f t="shared" si="10"/>
        <v>5700</v>
      </c>
      <c r="L20" s="21">
        <f t="shared" si="11"/>
        <v>3</v>
      </c>
      <c r="M20" s="20">
        <v>1200.0</v>
      </c>
      <c r="N20" s="19">
        <v>144.0</v>
      </c>
      <c r="O20" s="19">
        <v>120.0</v>
      </c>
      <c r="P20" s="19">
        <f t="shared" si="12"/>
        <v>2100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121" t="s">
        <v>111</v>
      </c>
      <c r="B21" s="68">
        <v>860.0</v>
      </c>
      <c r="C21" s="26"/>
      <c r="D21" s="19">
        <f t="shared" si="7"/>
        <v>0</v>
      </c>
      <c r="E21" s="122">
        <v>750.0</v>
      </c>
      <c r="F21" s="26"/>
      <c r="G21" s="19">
        <f t="shared" si="8"/>
        <v>0</v>
      </c>
      <c r="H21" s="122">
        <v>700.0</v>
      </c>
      <c r="I21" s="19"/>
      <c r="J21" s="19">
        <f t="shared" si="9"/>
        <v>0</v>
      </c>
      <c r="K21" s="19">
        <f t="shared" si="10"/>
        <v>0</v>
      </c>
      <c r="L21" s="21">
        <f t="shared" si="11"/>
        <v>0</v>
      </c>
      <c r="M21" s="20"/>
      <c r="N21" s="19"/>
      <c r="O21" s="19"/>
      <c r="P21" s="19">
        <f t="shared" si="12"/>
        <v>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30</v>
      </c>
      <c r="B22" s="17">
        <v>860.0</v>
      </c>
      <c r="C22" s="26"/>
      <c r="D22" s="19">
        <f t="shared" si="7"/>
        <v>0</v>
      </c>
      <c r="E22" s="20">
        <v>800.0</v>
      </c>
      <c r="F22" s="26"/>
      <c r="G22" s="19">
        <f t="shared" si="8"/>
        <v>0</v>
      </c>
      <c r="H22" s="20">
        <v>750.0</v>
      </c>
      <c r="I22" s="19"/>
      <c r="J22" s="19">
        <f t="shared" si="9"/>
        <v>0</v>
      </c>
      <c r="K22" s="19">
        <f t="shared" si="10"/>
        <v>0</v>
      </c>
      <c r="L22" s="21">
        <f t="shared" si="11"/>
        <v>0</v>
      </c>
      <c r="M22" s="20">
        <v>600.0</v>
      </c>
      <c r="N22" s="19">
        <v>72.0</v>
      </c>
      <c r="O22" s="19">
        <v>60.0</v>
      </c>
      <c r="P22" s="19">
        <f t="shared" si="12"/>
        <v>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31</v>
      </c>
      <c r="B23" s="17">
        <v>2800.0</v>
      </c>
      <c r="C23" s="18"/>
      <c r="D23" s="19">
        <f t="shared" si="7"/>
        <v>0</v>
      </c>
      <c r="E23" s="20"/>
      <c r="F23" s="18"/>
      <c r="G23" s="19">
        <f t="shared" si="8"/>
        <v>0</v>
      </c>
      <c r="H23" s="20"/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>
        <v>96.0</v>
      </c>
      <c r="O23" s="19">
        <v>80.0</v>
      </c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32</v>
      </c>
      <c r="B24" s="17">
        <v>2000.0</v>
      </c>
      <c r="C24" s="18"/>
      <c r="D24" s="19">
        <f t="shared" si="7"/>
        <v>0</v>
      </c>
      <c r="E24" s="20">
        <v>1800.0</v>
      </c>
      <c r="F24" s="18"/>
      <c r="G24" s="19">
        <f t="shared" si="8"/>
        <v>0</v>
      </c>
      <c r="H24" s="20">
        <v>1500.0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1500.0</v>
      </c>
      <c r="C25" s="26">
        <v>2.0</v>
      </c>
      <c r="D25" s="19">
        <f t="shared" si="7"/>
        <v>3000</v>
      </c>
      <c r="E25" s="20">
        <v>1400.0</v>
      </c>
      <c r="F25" s="18"/>
      <c r="G25" s="19">
        <f t="shared" si="8"/>
        <v>0</v>
      </c>
      <c r="H25" s="20">
        <v>1300.0</v>
      </c>
      <c r="I25" s="19"/>
      <c r="J25" s="19">
        <f t="shared" si="9"/>
        <v>0</v>
      </c>
      <c r="K25" s="19">
        <f t="shared" si="10"/>
        <v>3000</v>
      </c>
      <c r="L25" s="21">
        <f t="shared" si="11"/>
        <v>2</v>
      </c>
      <c r="M25" s="20">
        <v>800.0</v>
      </c>
      <c r="N25" s="19"/>
      <c r="O25" s="19"/>
      <c r="P25" s="19">
        <f t="shared" si="12"/>
        <v>1400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22" t="s">
        <v>33</v>
      </c>
      <c r="B26" s="17">
        <v>1000.0</v>
      </c>
      <c r="C26" s="18"/>
      <c r="D26" s="19">
        <f t="shared" si="7"/>
        <v>0</v>
      </c>
      <c r="E26" s="20">
        <v>980.0</v>
      </c>
      <c r="F26" s="18"/>
      <c r="G26" s="19">
        <f t="shared" si="8"/>
        <v>0</v>
      </c>
      <c r="H26" s="20">
        <v>950.0</v>
      </c>
      <c r="I26" s="19"/>
      <c r="J26" s="19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20.25" customHeight="1">
      <c r="A27" s="44" t="s">
        <v>34</v>
      </c>
      <c r="B27" s="17">
        <v>1500.0</v>
      </c>
      <c r="C27" s="26"/>
      <c r="D27" s="19">
        <f t="shared" si="7"/>
        <v>0</v>
      </c>
      <c r="E27" s="20"/>
      <c r="F27" s="18"/>
      <c r="G27" s="19">
        <f t="shared" si="8"/>
        <v>0</v>
      </c>
      <c r="H27" s="20"/>
      <c r="I27" s="32"/>
      <c r="J27" s="32">
        <f t="shared" si="9"/>
        <v>0</v>
      </c>
      <c r="K27" s="19">
        <f t="shared" si="10"/>
        <v>0</v>
      </c>
      <c r="L27" s="21">
        <f t="shared" si="11"/>
        <v>0</v>
      </c>
      <c r="M27" s="20">
        <v>800.0</v>
      </c>
      <c r="N27" s="19"/>
      <c r="O27" s="19"/>
      <c r="P27" s="19">
        <f t="shared" si="12"/>
        <v>0</v>
      </c>
      <c r="Q27" s="3"/>
      <c r="R27" s="3"/>
      <c r="S27" s="3"/>
      <c r="T27" s="3"/>
      <c r="U27" s="2"/>
      <c r="V27" s="2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8.75" customHeight="1">
      <c r="A28" s="3"/>
      <c r="B28" s="33"/>
      <c r="C28" s="33" t="s">
        <v>26</v>
      </c>
      <c r="D28" s="33">
        <f>SUM(D19:D27)</f>
        <v>8700</v>
      </c>
      <c r="E28" s="33"/>
      <c r="F28" s="33" t="s">
        <v>26</v>
      </c>
      <c r="G28" s="34">
        <f>SUM(G19:G27)</f>
        <v>0</v>
      </c>
      <c r="H28" s="35"/>
      <c r="I28" s="35" t="s">
        <v>26</v>
      </c>
      <c r="J28" s="33">
        <f>SUM(J19:J27)</f>
        <v>0</v>
      </c>
      <c r="K28" s="118">
        <f t="shared" si="10"/>
        <v>8700</v>
      </c>
      <c r="L28" s="119"/>
      <c r="M28" s="35" t="s">
        <v>26</v>
      </c>
      <c r="N28" s="33"/>
      <c r="O28" s="33"/>
      <c r="P28" s="33">
        <f>SUM(P19:P27)</f>
        <v>3500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7.0" customHeight="1">
      <c r="A29" s="45" t="s">
        <v>35</v>
      </c>
      <c r="B29" s="8" t="s">
        <v>2</v>
      </c>
      <c r="C29" s="9" t="s">
        <v>3</v>
      </c>
      <c r="D29" s="10" t="s">
        <v>4</v>
      </c>
      <c r="E29" s="8" t="s">
        <v>5</v>
      </c>
      <c r="F29" s="9" t="s">
        <v>3</v>
      </c>
      <c r="G29" s="9" t="s">
        <v>4</v>
      </c>
      <c r="H29" s="46" t="s">
        <v>6</v>
      </c>
      <c r="I29" s="11" t="s">
        <v>3</v>
      </c>
      <c r="J29" s="11" t="s">
        <v>7</v>
      </c>
      <c r="K29" s="116" t="s">
        <v>96</v>
      </c>
      <c r="L29" s="12" t="s">
        <v>8</v>
      </c>
      <c r="M29" s="8" t="s">
        <v>9</v>
      </c>
      <c r="N29" s="10" t="s">
        <v>10</v>
      </c>
      <c r="O29" s="10" t="s">
        <v>11</v>
      </c>
      <c r="P29" s="9" t="s">
        <v>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6" t="s">
        <v>36</v>
      </c>
      <c r="B30" s="17">
        <v>1450.0</v>
      </c>
      <c r="C30" s="26">
        <v>4.0</v>
      </c>
      <c r="D30" s="19">
        <f t="shared" ref="D30:D38" si="13">B30*C30</f>
        <v>5800</v>
      </c>
      <c r="E30" s="20">
        <v>1400.0</v>
      </c>
      <c r="F30" s="26"/>
      <c r="G30" s="19">
        <f t="shared" ref="G30:G38" si="14">E30*F30</f>
        <v>0</v>
      </c>
      <c r="H30" s="20">
        <v>1300.0</v>
      </c>
      <c r="I30" s="117"/>
      <c r="J30" s="19">
        <f t="shared" ref="J30:J38" si="15">H30*I30</f>
        <v>0</v>
      </c>
      <c r="K30" s="19">
        <f t="shared" ref="K30:K39" si="16">D30+G30+J30</f>
        <v>5800</v>
      </c>
      <c r="L30" s="21">
        <f t="shared" ref="L30:L38" si="17">C30+F30+I30</f>
        <v>4</v>
      </c>
      <c r="M30" s="20">
        <v>1000.0</v>
      </c>
      <c r="N30" s="19">
        <v>120.0</v>
      </c>
      <c r="O30" s="19">
        <v>100.0</v>
      </c>
      <c r="P30" s="19">
        <f t="shared" ref="P30:P38" si="18">((B30-M30)*C30)+((E30-M30)*F30)+((H30-M30)*I30)</f>
        <v>1800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97</v>
      </c>
      <c r="B31" s="68">
        <v>150.0</v>
      </c>
      <c r="C31" s="26"/>
      <c r="D31" s="19">
        <f t="shared" si="13"/>
        <v>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0</v>
      </c>
      <c r="L31" s="21">
        <f t="shared" si="17"/>
        <v>0</v>
      </c>
      <c r="M31" s="122">
        <v>110.0</v>
      </c>
      <c r="N31" s="117">
        <v>12.0</v>
      </c>
      <c r="O31" s="117">
        <v>10.0</v>
      </c>
      <c r="P31" s="19">
        <f t="shared" si="18"/>
        <v>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121" t="s">
        <v>108</v>
      </c>
      <c r="B32" s="68">
        <v>150.0</v>
      </c>
      <c r="C32" s="26"/>
      <c r="D32" s="19">
        <f t="shared" si="13"/>
        <v>0</v>
      </c>
      <c r="E32" s="122">
        <v>140.0</v>
      </c>
      <c r="F32" s="18"/>
      <c r="G32" s="19">
        <f t="shared" si="14"/>
        <v>0</v>
      </c>
      <c r="H32" s="122">
        <v>135.0</v>
      </c>
      <c r="I32" s="19"/>
      <c r="J32" s="19">
        <f t="shared" si="15"/>
        <v>0</v>
      </c>
      <c r="K32" s="19">
        <f t="shared" si="16"/>
        <v>0</v>
      </c>
      <c r="L32" s="21">
        <f t="shared" si="17"/>
        <v>0</v>
      </c>
      <c r="M32" s="122">
        <v>100.0</v>
      </c>
      <c r="N32" s="117">
        <v>12.0</v>
      </c>
      <c r="O32" s="117">
        <v>10.0</v>
      </c>
      <c r="P32" s="19">
        <f t="shared" si="18"/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121" t="s">
        <v>115</v>
      </c>
      <c r="B33" s="68">
        <v>375.0</v>
      </c>
      <c r="C33" s="26"/>
      <c r="D33" s="19">
        <f t="shared" si="13"/>
        <v>0</v>
      </c>
      <c r="E33" s="20">
        <v>360.0</v>
      </c>
      <c r="F33" s="18"/>
      <c r="G33" s="19">
        <f t="shared" si="14"/>
        <v>0</v>
      </c>
      <c r="H33" s="20">
        <v>340.0</v>
      </c>
      <c r="I33" s="19"/>
      <c r="J33" s="19">
        <f t="shared" si="15"/>
        <v>0</v>
      </c>
      <c r="K33" s="19">
        <f t="shared" si="16"/>
        <v>0</v>
      </c>
      <c r="L33" s="21">
        <f t="shared" si="17"/>
        <v>0</v>
      </c>
      <c r="M33" s="20">
        <v>280.0</v>
      </c>
      <c r="N33" s="19">
        <v>33.6</v>
      </c>
      <c r="O33" s="19">
        <v>28.0</v>
      </c>
      <c r="P33" s="19">
        <f t="shared" si="18"/>
        <v>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22" t="s">
        <v>37</v>
      </c>
      <c r="B34" s="17">
        <v>375.0</v>
      </c>
      <c r="C34" s="26"/>
      <c r="D34" s="19">
        <f t="shared" si="13"/>
        <v>0</v>
      </c>
      <c r="E34" s="20">
        <v>360.0</v>
      </c>
      <c r="F34" s="18"/>
      <c r="G34" s="19">
        <f t="shared" si="14"/>
        <v>0</v>
      </c>
      <c r="H34" s="20">
        <v>340.0</v>
      </c>
      <c r="I34" s="19"/>
      <c r="J34" s="19">
        <f t="shared" si="15"/>
        <v>0</v>
      </c>
      <c r="K34" s="19">
        <f t="shared" si="16"/>
        <v>0</v>
      </c>
      <c r="L34" s="21">
        <f t="shared" si="17"/>
        <v>0</v>
      </c>
      <c r="M34" s="20">
        <v>280.0</v>
      </c>
      <c r="N34" s="19">
        <v>33.6</v>
      </c>
      <c r="O34" s="19">
        <v>28.0</v>
      </c>
      <c r="P34" s="19">
        <f t="shared" si="18"/>
        <v>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20.25" customHeight="1">
      <c r="A35" s="47" t="s">
        <v>38</v>
      </c>
      <c r="B35" s="42">
        <v>430.0</v>
      </c>
      <c r="C35" s="48">
        <v>7.0</v>
      </c>
      <c r="D35" s="32">
        <f t="shared" si="13"/>
        <v>3010</v>
      </c>
      <c r="E35" s="20">
        <v>400.0</v>
      </c>
      <c r="F35" s="48"/>
      <c r="G35" s="32">
        <f t="shared" si="14"/>
        <v>0</v>
      </c>
      <c r="H35" s="20">
        <v>350.0</v>
      </c>
      <c r="I35" s="82"/>
      <c r="J35" s="32">
        <f t="shared" si="15"/>
        <v>0</v>
      </c>
      <c r="K35" s="19">
        <f t="shared" si="16"/>
        <v>3010</v>
      </c>
      <c r="L35" s="21">
        <f t="shared" si="17"/>
        <v>7</v>
      </c>
      <c r="M35" s="20">
        <v>260.0</v>
      </c>
      <c r="N35" s="19">
        <v>31.2</v>
      </c>
      <c r="O35" s="19">
        <v>26.0</v>
      </c>
      <c r="P35" s="19">
        <f t="shared" si="18"/>
        <v>1190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20.25" customHeight="1">
      <c r="A36" s="49" t="s">
        <v>39</v>
      </c>
      <c r="B36" s="17">
        <v>450.0</v>
      </c>
      <c r="C36" s="26">
        <v>4.0</v>
      </c>
      <c r="D36" s="19">
        <f t="shared" si="13"/>
        <v>1800</v>
      </c>
      <c r="E36" s="20">
        <v>430.0</v>
      </c>
      <c r="F36" s="26"/>
      <c r="G36" s="19">
        <f t="shared" si="14"/>
        <v>0</v>
      </c>
      <c r="H36" s="20">
        <v>400.0</v>
      </c>
      <c r="I36" s="117"/>
      <c r="J36" s="19">
        <f t="shared" si="15"/>
        <v>0</v>
      </c>
      <c r="K36" s="19">
        <f t="shared" si="16"/>
        <v>1800</v>
      </c>
      <c r="L36" s="21">
        <f t="shared" si="17"/>
        <v>4</v>
      </c>
      <c r="M36" s="20">
        <v>330.0</v>
      </c>
      <c r="N36" s="19">
        <v>39.6</v>
      </c>
      <c r="O36" s="19">
        <v>33.0</v>
      </c>
      <c r="P36" s="19">
        <f t="shared" si="18"/>
        <v>480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9.5" customHeight="1">
      <c r="A37" s="50" t="s">
        <v>40</v>
      </c>
      <c r="B37" s="17">
        <v>450.0</v>
      </c>
      <c r="C37" s="26">
        <v>6.0</v>
      </c>
      <c r="D37" s="19">
        <f t="shared" si="13"/>
        <v>2700</v>
      </c>
      <c r="E37" s="20">
        <v>400.0</v>
      </c>
      <c r="F37" s="26"/>
      <c r="G37" s="19">
        <f t="shared" si="14"/>
        <v>0</v>
      </c>
      <c r="H37" s="20">
        <v>375.0</v>
      </c>
      <c r="I37" s="117"/>
      <c r="J37" s="19">
        <f t="shared" si="15"/>
        <v>0</v>
      </c>
      <c r="K37" s="19">
        <f t="shared" si="16"/>
        <v>2700</v>
      </c>
      <c r="L37" s="21">
        <f t="shared" si="17"/>
        <v>6</v>
      </c>
      <c r="M37" s="20">
        <v>280.0</v>
      </c>
      <c r="N37" s="19">
        <v>33.6</v>
      </c>
      <c r="O37" s="19">
        <v>28.0</v>
      </c>
      <c r="P37" s="32">
        <f t="shared" si="18"/>
        <v>1020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19.5" customHeight="1">
      <c r="A38" s="31" t="s">
        <v>41</v>
      </c>
      <c r="B38" s="17">
        <v>220.0</v>
      </c>
      <c r="C38" s="18"/>
      <c r="D38" s="19">
        <f t="shared" si="13"/>
        <v>0</v>
      </c>
      <c r="E38" s="51"/>
      <c r="F38" s="18"/>
      <c r="G38" s="19">
        <f t="shared" si="14"/>
        <v>0</v>
      </c>
      <c r="H38" s="20"/>
      <c r="I38" s="19"/>
      <c r="J38" s="19">
        <f t="shared" si="15"/>
        <v>0</v>
      </c>
      <c r="K38" s="19">
        <f t="shared" si="16"/>
        <v>0</v>
      </c>
      <c r="L38" s="21">
        <f t="shared" si="17"/>
        <v>0</v>
      </c>
      <c r="M38" s="20">
        <v>120.0</v>
      </c>
      <c r="N38" s="19"/>
      <c r="O38" s="19"/>
      <c r="P38" s="32">
        <f t="shared" si="18"/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15.75" customHeight="1">
      <c r="A39" s="3"/>
      <c r="B39" s="33"/>
      <c r="C39" s="33" t="s">
        <v>26</v>
      </c>
      <c r="D39" s="33">
        <f>SUM(D30:D38)</f>
        <v>13310</v>
      </c>
      <c r="E39" s="33"/>
      <c r="F39" s="33" t="s">
        <v>26</v>
      </c>
      <c r="G39" s="34">
        <f>SUM(G30:G38)</f>
        <v>0</v>
      </c>
      <c r="H39" s="35"/>
      <c r="I39" s="35" t="s">
        <v>26</v>
      </c>
      <c r="J39" s="33">
        <f>SUM(J30:J38)</f>
        <v>0</v>
      </c>
      <c r="K39" s="118">
        <f t="shared" si="16"/>
        <v>13310</v>
      </c>
      <c r="L39" s="119"/>
      <c r="M39" s="35" t="s">
        <v>26</v>
      </c>
      <c r="N39" s="33"/>
      <c r="O39" s="33"/>
      <c r="P39" s="33">
        <f>SUM(P27:P35)</f>
        <v>6490</v>
      </c>
      <c r="Q39" s="3"/>
      <c r="R39" s="3"/>
      <c r="S39" s="3"/>
      <c r="T39" s="3"/>
      <c r="U39" s="2"/>
      <c r="V39" s="2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27.0" customHeight="1">
      <c r="A40" s="139" t="s">
        <v>112</v>
      </c>
      <c r="B40" s="8" t="s">
        <v>2</v>
      </c>
      <c r="C40" s="9" t="s">
        <v>3</v>
      </c>
      <c r="D40" s="10" t="s">
        <v>4</v>
      </c>
      <c r="E40" s="8" t="s">
        <v>5</v>
      </c>
      <c r="F40" s="9" t="s">
        <v>3</v>
      </c>
      <c r="G40" s="9" t="s">
        <v>4</v>
      </c>
      <c r="H40" s="46" t="s">
        <v>6</v>
      </c>
      <c r="I40" s="11" t="s">
        <v>3</v>
      </c>
      <c r="J40" s="11" t="s">
        <v>7</v>
      </c>
      <c r="K40" s="116" t="s">
        <v>96</v>
      </c>
      <c r="L40" s="12" t="s">
        <v>8</v>
      </c>
      <c r="M40" s="8" t="s">
        <v>9</v>
      </c>
      <c r="N40" s="10" t="s">
        <v>10</v>
      </c>
      <c r="O40" s="10" t="s">
        <v>11</v>
      </c>
      <c r="P40" s="9" t="s">
        <v>12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19.5" customHeight="1">
      <c r="A41" s="50" t="s">
        <v>113</v>
      </c>
      <c r="B41" s="68">
        <v>400.0</v>
      </c>
      <c r="C41" s="26"/>
      <c r="D41" s="19">
        <f>B41*C41</f>
        <v>0</v>
      </c>
      <c r="E41" s="51"/>
      <c r="F41" s="18"/>
      <c r="G41" s="19">
        <f>E41*F41</f>
        <v>0</v>
      </c>
      <c r="H41" s="20"/>
      <c r="I41" s="19"/>
      <c r="J41" s="19">
        <f>H41*I41</f>
        <v>0</v>
      </c>
      <c r="K41" s="19">
        <f t="shared" ref="K41:K42" si="19">D41+G41+J41</f>
        <v>0</v>
      </c>
      <c r="L41" s="21">
        <f>C41+F41+I41</f>
        <v>0</v>
      </c>
      <c r="M41" s="122">
        <v>350.0</v>
      </c>
      <c r="N41" s="19"/>
      <c r="O41" s="19"/>
      <c r="P41" s="32">
        <f>((B41-M41)*C41)+((E41-M41)*F41)+((H41-M41)*I41)</f>
        <v>0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5.75" customHeight="1">
      <c r="A42" s="3"/>
      <c r="B42" s="33"/>
      <c r="C42" s="33" t="s">
        <v>26</v>
      </c>
      <c r="D42" s="33">
        <f>D41</f>
        <v>0</v>
      </c>
      <c r="E42" s="33"/>
      <c r="F42" s="33" t="s">
        <v>26</v>
      </c>
      <c r="G42" s="34">
        <f>G41</f>
        <v>0</v>
      </c>
      <c r="H42" s="35"/>
      <c r="I42" s="35" t="s">
        <v>26</v>
      </c>
      <c r="J42" s="33">
        <f>J41</f>
        <v>0</v>
      </c>
      <c r="K42" s="118">
        <f t="shared" si="19"/>
        <v>0</v>
      </c>
      <c r="L42" s="119"/>
      <c r="M42" s="35" t="s">
        <v>26</v>
      </c>
      <c r="N42" s="33"/>
      <c r="O42" s="33"/>
      <c r="P42" s="33">
        <f>SUM(P30:P38)</f>
        <v>4490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5.5" customHeight="1">
      <c r="A43" s="36" t="s">
        <v>42</v>
      </c>
      <c r="B43" s="8" t="s">
        <v>2</v>
      </c>
      <c r="C43" s="37" t="s">
        <v>3</v>
      </c>
      <c r="D43" s="38" t="s">
        <v>4</v>
      </c>
      <c r="E43" s="39" t="s">
        <v>5</v>
      </c>
      <c r="F43" s="37" t="s">
        <v>3</v>
      </c>
      <c r="G43" s="37" t="s">
        <v>4</v>
      </c>
      <c r="H43" s="40" t="s">
        <v>6</v>
      </c>
      <c r="I43" s="41" t="s">
        <v>3</v>
      </c>
      <c r="J43" s="41" t="s">
        <v>7</v>
      </c>
      <c r="K43" s="116" t="s">
        <v>96</v>
      </c>
      <c r="L43" s="12" t="s">
        <v>8</v>
      </c>
      <c r="M43" s="8" t="s">
        <v>9</v>
      </c>
      <c r="N43" s="10" t="s">
        <v>10</v>
      </c>
      <c r="O43" s="10" t="s">
        <v>11</v>
      </c>
      <c r="P43" s="41" t="s">
        <v>12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22" t="s">
        <v>43</v>
      </c>
      <c r="B44" s="17">
        <v>250.0</v>
      </c>
      <c r="C44" s="18"/>
      <c r="D44" s="18">
        <f t="shared" ref="D44:D64" si="20">B44*C44</f>
        <v>0</v>
      </c>
      <c r="E44" s="20"/>
      <c r="F44" s="18"/>
      <c r="G44" s="18">
        <f t="shared" ref="G44:G64" si="21">E44*F44</f>
        <v>0</v>
      </c>
      <c r="H44" s="20"/>
      <c r="I44" s="19"/>
      <c r="J44" s="21">
        <f t="shared" ref="J44:J64" si="22">H44*I44</f>
        <v>0</v>
      </c>
      <c r="K44" s="19">
        <f t="shared" ref="K44:K65" si="23">D44+G44+J44</f>
        <v>0</v>
      </c>
      <c r="L44" s="21">
        <f t="shared" ref="L44:L64" si="24">C44+F44+I44</f>
        <v>0</v>
      </c>
      <c r="M44" s="20"/>
      <c r="N44" s="19"/>
      <c r="O44" s="19"/>
      <c r="P44" s="21">
        <f t="shared" ref="P44:P62" si="25">((B44-M44)*C44)+((E44-M44)*F44)+((H44-M44)*I44)</f>
        <v>0</v>
      </c>
      <c r="Q44" s="3"/>
      <c r="R44" s="3"/>
      <c r="S44" s="3"/>
      <c r="T44" s="3"/>
      <c r="U44" s="2"/>
      <c r="V44" s="2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20.25" customHeight="1">
      <c r="A45" s="44" t="s">
        <v>44</v>
      </c>
      <c r="B45" s="17">
        <v>250.0</v>
      </c>
      <c r="C45" s="18"/>
      <c r="D45" s="18">
        <f t="shared" si="20"/>
        <v>0</v>
      </c>
      <c r="E45" s="122">
        <v>150.0</v>
      </c>
      <c r="F45" s="26"/>
      <c r="G45" s="18">
        <f t="shared" si="21"/>
        <v>0</v>
      </c>
      <c r="H45" s="20"/>
      <c r="I45" s="32"/>
      <c r="J45" s="52">
        <f t="shared" si="22"/>
        <v>0</v>
      </c>
      <c r="K45" s="19">
        <f t="shared" si="23"/>
        <v>0</v>
      </c>
      <c r="L45" s="21">
        <f t="shared" si="24"/>
        <v>0</v>
      </c>
      <c r="M45" s="20"/>
      <c r="N45" s="19"/>
      <c r="O45" s="19"/>
      <c r="P45" s="52">
        <f t="shared" si="25"/>
        <v>0</v>
      </c>
      <c r="Q45" s="3"/>
      <c r="R45" s="3"/>
      <c r="S45" s="3"/>
      <c r="T45" s="3"/>
      <c r="U45" s="2"/>
      <c r="V45" s="2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20.25" customHeight="1">
      <c r="A46" s="53" t="s">
        <v>45</v>
      </c>
      <c r="B46" s="17">
        <v>50.0</v>
      </c>
      <c r="C46" s="26"/>
      <c r="D46" s="18">
        <f t="shared" si="20"/>
        <v>0</v>
      </c>
      <c r="E46" s="20">
        <v>35.0</v>
      </c>
      <c r="F46" s="18"/>
      <c r="G46" s="18">
        <f t="shared" si="21"/>
        <v>0</v>
      </c>
      <c r="H46" s="20"/>
      <c r="I46" s="19"/>
      <c r="J46" s="21">
        <f t="shared" si="22"/>
        <v>0</v>
      </c>
      <c r="K46" s="19">
        <f t="shared" si="23"/>
        <v>0</v>
      </c>
      <c r="L46" s="21">
        <f t="shared" si="24"/>
        <v>0</v>
      </c>
      <c r="M46" s="20"/>
      <c r="N46" s="19"/>
      <c r="O46" s="19"/>
      <c r="P46" s="21">
        <f t="shared" si="25"/>
        <v>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46</v>
      </c>
      <c r="B47" s="17">
        <v>150.0</v>
      </c>
      <c r="C47" s="26">
        <v>10.0</v>
      </c>
      <c r="D47" s="19">
        <f t="shared" si="20"/>
        <v>1500</v>
      </c>
      <c r="E47" s="20">
        <v>120.0</v>
      </c>
      <c r="F47" s="18"/>
      <c r="G47" s="18">
        <f t="shared" si="21"/>
        <v>0</v>
      </c>
      <c r="H47" s="20">
        <v>75.0</v>
      </c>
      <c r="I47" s="19"/>
      <c r="J47" s="21">
        <f t="shared" si="22"/>
        <v>0</v>
      </c>
      <c r="K47" s="19">
        <f t="shared" si="23"/>
        <v>1500</v>
      </c>
      <c r="L47" s="21">
        <f t="shared" si="24"/>
        <v>10</v>
      </c>
      <c r="M47" s="20"/>
      <c r="N47" s="19"/>
      <c r="O47" s="19"/>
      <c r="P47" s="19">
        <f t="shared" si="25"/>
        <v>1500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22" t="s">
        <v>47</v>
      </c>
      <c r="B48" s="17">
        <v>800.0</v>
      </c>
      <c r="C48" s="18"/>
      <c r="D48" s="18">
        <f t="shared" si="20"/>
        <v>0</v>
      </c>
      <c r="E48" s="20">
        <v>750.0</v>
      </c>
      <c r="F48" s="18"/>
      <c r="G48" s="18">
        <f t="shared" si="21"/>
        <v>0</v>
      </c>
      <c r="H48" s="20">
        <v>700.0</v>
      </c>
      <c r="I48" s="19"/>
      <c r="J48" s="21">
        <f t="shared" si="22"/>
        <v>0</v>
      </c>
      <c r="K48" s="19">
        <f t="shared" si="23"/>
        <v>0</v>
      </c>
      <c r="L48" s="21">
        <f t="shared" si="24"/>
        <v>0</v>
      </c>
      <c r="M48" s="20"/>
      <c r="N48" s="19"/>
      <c r="O48" s="19"/>
      <c r="P48" s="19">
        <f t="shared" si="25"/>
        <v>0</v>
      </c>
      <c r="Q48" s="3"/>
      <c r="R48" s="3"/>
      <c r="S48" s="3"/>
      <c r="T48" s="3"/>
      <c r="U48" s="2"/>
      <c r="V48" s="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20.25" customHeight="1">
      <c r="A49" s="54" t="s">
        <v>48</v>
      </c>
      <c r="B49" s="25">
        <v>190.0</v>
      </c>
      <c r="C49" s="55">
        <v>2.0</v>
      </c>
      <c r="D49" s="56">
        <f t="shared" si="20"/>
        <v>380</v>
      </c>
      <c r="E49" s="20">
        <v>175.0</v>
      </c>
      <c r="F49" s="141"/>
      <c r="G49" s="56">
        <f t="shared" si="21"/>
        <v>0</v>
      </c>
      <c r="H49" s="20">
        <v>150.0</v>
      </c>
      <c r="I49" s="28"/>
      <c r="J49" s="58">
        <f t="shared" si="22"/>
        <v>0</v>
      </c>
      <c r="K49" s="19">
        <f t="shared" si="23"/>
        <v>380</v>
      </c>
      <c r="L49" s="21">
        <f t="shared" si="24"/>
        <v>2</v>
      </c>
      <c r="M49" s="20">
        <v>117.0</v>
      </c>
      <c r="N49" s="27">
        <v>14.04</v>
      </c>
      <c r="O49" s="27">
        <v>11.7</v>
      </c>
      <c r="P49" s="19">
        <f t="shared" si="25"/>
        <v>146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20.25" customHeight="1">
      <c r="A50" s="59" t="s">
        <v>48</v>
      </c>
      <c r="B50" s="60">
        <v>180.0</v>
      </c>
      <c r="C50" s="137">
        <v>2.0</v>
      </c>
      <c r="D50" s="61">
        <f t="shared" si="20"/>
        <v>360</v>
      </c>
      <c r="E50" s="20">
        <v>165.0</v>
      </c>
      <c r="F50" s="62"/>
      <c r="G50" s="61">
        <f t="shared" si="21"/>
        <v>0</v>
      </c>
      <c r="H50" s="20">
        <v>140.0</v>
      </c>
      <c r="I50" s="27"/>
      <c r="J50" s="63">
        <f t="shared" si="22"/>
        <v>0</v>
      </c>
      <c r="K50" s="19">
        <f t="shared" si="23"/>
        <v>360</v>
      </c>
      <c r="L50" s="21">
        <f t="shared" si="24"/>
        <v>2</v>
      </c>
      <c r="M50" s="20">
        <v>110.0</v>
      </c>
      <c r="N50" s="27">
        <v>13.2</v>
      </c>
      <c r="O50" s="27">
        <v>11.0</v>
      </c>
      <c r="P50" s="32">
        <f t="shared" si="25"/>
        <v>140</v>
      </c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20.25" customHeight="1">
      <c r="A51" s="64" t="s">
        <v>49</v>
      </c>
      <c r="B51" s="17">
        <v>75.0</v>
      </c>
      <c r="C51" s="18"/>
      <c r="D51" s="18">
        <f t="shared" si="20"/>
        <v>0</v>
      </c>
      <c r="E51" s="20"/>
      <c r="F51" s="18"/>
      <c r="G51" s="18">
        <f t="shared" si="21"/>
        <v>0</v>
      </c>
      <c r="H51" s="20"/>
      <c r="I51" s="19"/>
      <c r="J51" s="21">
        <f t="shared" si="22"/>
        <v>0</v>
      </c>
      <c r="K51" s="19">
        <f t="shared" si="23"/>
        <v>0</v>
      </c>
      <c r="L51" s="21">
        <f t="shared" si="24"/>
        <v>0</v>
      </c>
      <c r="M51" s="20"/>
      <c r="N51" s="19"/>
      <c r="O51" s="19"/>
      <c r="P51" s="32">
        <f t="shared" si="25"/>
        <v>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49</v>
      </c>
      <c r="B52" s="17">
        <v>100.0</v>
      </c>
      <c r="C52" s="26"/>
      <c r="D52" s="18">
        <f t="shared" si="20"/>
        <v>0</v>
      </c>
      <c r="E52" s="20">
        <v>80.0</v>
      </c>
      <c r="F52" s="26"/>
      <c r="G52" s="18">
        <f t="shared" si="21"/>
        <v>0</v>
      </c>
      <c r="H52" s="20">
        <v>70.0</v>
      </c>
      <c r="I52" s="19"/>
      <c r="J52" s="21">
        <f t="shared" si="22"/>
        <v>0</v>
      </c>
      <c r="K52" s="19">
        <f t="shared" si="23"/>
        <v>0</v>
      </c>
      <c r="L52" s="21">
        <f t="shared" si="24"/>
        <v>0</v>
      </c>
      <c r="M52" s="20"/>
      <c r="N52" s="19"/>
      <c r="O52" s="19"/>
      <c r="P52" s="21">
        <f t="shared" si="25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50</v>
      </c>
      <c r="B53" s="17">
        <v>600.0</v>
      </c>
      <c r="C53" s="26"/>
      <c r="D53" s="18">
        <f t="shared" si="20"/>
        <v>0</v>
      </c>
      <c r="E53" s="20">
        <v>500.0</v>
      </c>
      <c r="F53" s="18"/>
      <c r="G53" s="18">
        <f t="shared" si="21"/>
        <v>0</v>
      </c>
      <c r="H53" s="20">
        <v>400.0</v>
      </c>
      <c r="I53" s="19"/>
      <c r="J53" s="21">
        <f t="shared" si="22"/>
        <v>0</v>
      </c>
      <c r="K53" s="19">
        <f t="shared" si="23"/>
        <v>0</v>
      </c>
      <c r="L53" s="21">
        <f t="shared" si="24"/>
        <v>0</v>
      </c>
      <c r="M53" s="20"/>
      <c r="N53" s="19"/>
      <c r="O53" s="19"/>
      <c r="P53" s="21">
        <f t="shared" si="25"/>
        <v>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22" t="s">
        <v>51</v>
      </c>
      <c r="B54" s="17">
        <v>150.0</v>
      </c>
      <c r="C54" s="26">
        <v>1.0</v>
      </c>
      <c r="D54" s="18">
        <f t="shared" si="20"/>
        <v>150</v>
      </c>
      <c r="E54" s="122">
        <v>120.0</v>
      </c>
      <c r="F54" s="26"/>
      <c r="G54" s="18">
        <f t="shared" si="21"/>
        <v>0</v>
      </c>
      <c r="H54" s="20">
        <v>100.0</v>
      </c>
      <c r="I54" s="19"/>
      <c r="J54" s="21">
        <f t="shared" si="22"/>
        <v>0</v>
      </c>
      <c r="K54" s="19">
        <f t="shared" si="23"/>
        <v>150</v>
      </c>
      <c r="L54" s="21">
        <f t="shared" si="24"/>
        <v>1</v>
      </c>
      <c r="M54" s="20"/>
      <c r="N54" s="19"/>
      <c r="O54" s="19"/>
      <c r="P54" s="21">
        <f t="shared" si="25"/>
        <v>150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65" t="s">
        <v>52</v>
      </c>
      <c r="B55" s="17">
        <v>200.0</v>
      </c>
      <c r="C55" s="26"/>
      <c r="D55" s="18">
        <f t="shared" si="20"/>
        <v>0</v>
      </c>
      <c r="E55" s="20">
        <v>175.0</v>
      </c>
      <c r="F55" s="18"/>
      <c r="G55" s="18">
        <f t="shared" si="21"/>
        <v>0</v>
      </c>
      <c r="H55" s="20">
        <v>150.0</v>
      </c>
      <c r="I55" s="32"/>
      <c r="J55" s="52">
        <f t="shared" si="22"/>
        <v>0</v>
      </c>
      <c r="K55" s="19">
        <f t="shared" si="23"/>
        <v>0</v>
      </c>
      <c r="L55" s="21">
        <f t="shared" si="24"/>
        <v>0</v>
      </c>
      <c r="M55" s="20"/>
      <c r="N55" s="19"/>
      <c r="O55" s="19"/>
      <c r="P55" s="52">
        <f t="shared" si="25"/>
        <v>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22" t="s">
        <v>53</v>
      </c>
      <c r="B56" s="17">
        <v>250.0</v>
      </c>
      <c r="C56" s="26">
        <v>15.0</v>
      </c>
      <c r="D56" s="18">
        <f t="shared" si="20"/>
        <v>3750</v>
      </c>
      <c r="E56" s="20">
        <v>230.0</v>
      </c>
      <c r="F56" s="18"/>
      <c r="G56" s="18">
        <f t="shared" si="21"/>
        <v>0</v>
      </c>
      <c r="H56" s="20">
        <v>200.0</v>
      </c>
      <c r="I56" s="117"/>
      <c r="J56" s="21">
        <f t="shared" si="22"/>
        <v>0</v>
      </c>
      <c r="K56" s="19">
        <f t="shared" si="23"/>
        <v>3750</v>
      </c>
      <c r="L56" s="21">
        <f t="shared" si="24"/>
        <v>15</v>
      </c>
      <c r="M56" s="20"/>
      <c r="N56" s="19"/>
      <c r="O56" s="19"/>
      <c r="P56" s="21">
        <f t="shared" si="25"/>
        <v>3750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22" t="s">
        <v>54</v>
      </c>
      <c r="B57" s="17">
        <v>120.0</v>
      </c>
      <c r="C57" s="18"/>
      <c r="D57" s="18">
        <f t="shared" si="20"/>
        <v>0</v>
      </c>
      <c r="E57" s="20">
        <v>100.0</v>
      </c>
      <c r="F57" s="18"/>
      <c r="G57" s="18">
        <f t="shared" si="21"/>
        <v>0</v>
      </c>
      <c r="H57" s="20">
        <v>80.0</v>
      </c>
      <c r="I57" s="19"/>
      <c r="J57" s="21">
        <f t="shared" si="22"/>
        <v>0</v>
      </c>
      <c r="K57" s="19">
        <f t="shared" si="23"/>
        <v>0</v>
      </c>
      <c r="L57" s="21">
        <f t="shared" si="24"/>
        <v>0</v>
      </c>
      <c r="M57" s="20"/>
      <c r="N57" s="19"/>
      <c r="O57" s="19"/>
      <c r="P57" s="21">
        <f t="shared" si="25"/>
        <v>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22" t="s">
        <v>55</v>
      </c>
      <c r="B58" s="17">
        <v>160.0</v>
      </c>
      <c r="C58" s="26"/>
      <c r="D58" s="66">
        <f t="shared" si="20"/>
        <v>0</v>
      </c>
      <c r="E58" s="20"/>
      <c r="F58" s="18"/>
      <c r="G58" s="18">
        <f t="shared" si="21"/>
        <v>0</v>
      </c>
      <c r="H58" s="20"/>
      <c r="I58" s="19"/>
      <c r="J58" s="21">
        <f t="shared" si="22"/>
        <v>0</v>
      </c>
      <c r="K58" s="19">
        <f t="shared" si="23"/>
        <v>0</v>
      </c>
      <c r="L58" s="21">
        <f t="shared" si="24"/>
        <v>0</v>
      </c>
      <c r="M58" s="20"/>
      <c r="N58" s="19"/>
      <c r="O58" s="19"/>
      <c r="P58" s="21">
        <f t="shared" si="25"/>
        <v>0</v>
      </c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44" t="s">
        <v>56</v>
      </c>
      <c r="B59" s="17">
        <v>300.0</v>
      </c>
      <c r="C59" s="26"/>
      <c r="D59" s="18">
        <f t="shared" si="20"/>
        <v>0</v>
      </c>
      <c r="E59" s="20">
        <v>275.0</v>
      </c>
      <c r="F59" s="18"/>
      <c r="G59" s="18">
        <f t="shared" si="21"/>
        <v>0</v>
      </c>
      <c r="H59" s="20">
        <v>250.0</v>
      </c>
      <c r="I59" s="82"/>
      <c r="J59" s="52">
        <f t="shared" si="22"/>
        <v>0</v>
      </c>
      <c r="K59" s="19">
        <f t="shared" si="23"/>
        <v>0</v>
      </c>
      <c r="L59" s="21">
        <f t="shared" si="24"/>
        <v>0</v>
      </c>
      <c r="M59" s="20"/>
      <c r="N59" s="19"/>
      <c r="O59" s="19"/>
      <c r="P59" s="52">
        <f t="shared" si="25"/>
        <v>0</v>
      </c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20.25" customHeight="1">
      <c r="A60" s="67" t="s">
        <v>57</v>
      </c>
      <c r="B60" s="68">
        <v>150.0</v>
      </c>
      <c r="C60" s="26"/>
      <c r="D60" s="18">
        <f t="shared" si="20"/>
        <v>0</v>
      </c>
      <c r="E60" s="20"/>
      <c r="F60" s="18"/>
      <c r="G60" s="18">
        <f t="shared" si="21"/>
        <v>0</v>
      </c>
      <c r="H60" s="20"/>
      <c r="I60" s="32"/>
      <c r="J60" s="52">
        <f t="shared" si="22"/>
        <v>0</v>
      </c>
      <c r="K60" s="19">
        <f t="shared" si="23"/>
        <v>0</v>
      </c>
      <c r="L60" s="21">
        <f t="shared" si="24"/>
        <v>0</v>
      </c>
      <c r="M60" s="20"/>
      <c r="N60" s="19"/>
      <c r="O60" s="19"/>
      <c r="P60" s="52">
        <f t="shared" si="25"/>
        <v>0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0.25" customHeight="1">
      <c r="A61" s="44" t="s">
        <v>58</v>
      </c>
      <c r="B61" s="17">
        <v>500.0</v>
      </c>
      <c r="C61" s="18"/>
      <c r="D61" s="18">
        <f t="shared" si="20"/>
        <v>0</v>
      </c>
      <c r="E61" s="20">
        <v>450.0</v>
      </c>
      <c r="F61" s="18"/>
      <c r="G61" s="18">
        <f t="shared" si="21"/>
        <v>0</v>
      </c>
      <c r="H61" s="20">
        <v>400.0</v>
      </c>
      <c r="I61" s="32"/>
      <c r="J61" s="52">
        <f t="shared" si="22"/>
        <v>0</v>
      </c>
      <c r="K61" s="19">
        <f t="shared" si="23"/>
        <v>0</v>
      </c>
      <c r="L61" s="21">
        <f t="shared" si="24"/>
        <v>0</v>
      </c>
      <c r="M61" s="20"/>
      <c r="N61" s="19"/>
      <c r="O61" s="19"/>
      <c r="P61" s="52">
        <f t="shared" si="25"/>
        <v>0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44" t="s">
        <v>59</v>
      </c>
      <c r="B62" s="42">
        <v>350.0</v>
      </c>
      <c r="C62" s="48"/>
      <c r="D62" s="43">
        <f t="shared" si="20"/>
        <v>0</v>
      </c>
      <c r="E62" s="20">
        <v>300.0</v>
      </c>
      <c r="F62" s="43"/>
      <c r="G62" s="43">
        <f t="shared" si="21"/>
        <v>0</v>
      </c>
      <c r="H62" s="20">
        <v>250.0</v>
      </c>
      <c r="I62" s="32"/>
      <c r="J62" s="52">
        <f t="shared" si="22"/>
        <v>0</v>
      </c>
      <c r="K62" s="19">
        <f t="shared" si="23"/>
        <v>0</v>
      </c>
      <c r="L62" s="21">
        <f t="shared" si="24"/>
        <v>0</v>
      </c>
      <c r="M62" s="20"/>
      <c r="N62" s="19"/>
      <c r="O62" s="19"/>
      <c r="P62" s="52">
        <f t="shared" si="25"/>
        <v>0</v>
      </c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67" t="s">
        <v>109</v>
      </c>
      <c r="B63" s="42">
        <v>250.0</v>
      </c>
      <c r="C63" s="48"/>
      <c r="D63" s="43">
        <f t="shared" si="20"/>
        <v>0</v>
      </c>
      <c r="E63" s="51">
        <v>200.0</v>
      </c>
      <c r="F63" s="43"/>
      <c r="G63" s="43">
        <f t="shared" si="21"/>
        <v>0</v>
      </c>
      <c r="H63" s="51">
        <v>180.0</v>
      </c>
      <c r="I63" s="32"/>
      <c r="J63" s="52">
        <f t="shared" si="22"/>
        <v>0</v>
      </c>
      <c r="K63" s="19">
        <f t="shared" si="23"/>
        <v>0</v>
      </c>
      <c r="L63" s="21">
        <f t="shared" si="24"/>
        <v>0</v>
      </c>
      <c r="M63" s="51"/>
      <c r="N63" s="19"/>
      <c r="O63" s="19"/>
      <c r="P63" s="32"/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20.25" customHeight="1">
      <c r="A64" s="44" t="s">
        <v>60</v>
      </c>
      <c r="B64" s="42">
        <v>250.0</v>
      </c>
      <c r="C64" s="48"/>
      <c r="D64" s="43">
        <f t="shared" si="20"/>
        <v>0</v>
      </c>
      <c r="E64" s="51">
        <v>200.0</v>
      </c>
      <c r="F64" s="43"/>
      <c r="G64" s="43">
        <f t="shared" si="21"/>
        <v>0</v>
      </c>
      <c r="H64" s="51">
        <v>180.0</v>
      </c>
      <c r="I64" s="32"/>
      <c r="J64" s="52">
        <f t="shared" si="22"/>
        <v>0</v>
      </c>
      <c r="K64" s="19">
        <f t="shared" si="23"/>
        <v>0</v>
      </c>
      <c r="L64" s="21">
        <f t="shared" si="24"/>
        <v>0</v>
      </c>
      <c r="M64" s="51"/>
      <c r="N64" s="19"/>
      <c r="O64" s="19"/>
      <c r="P64" s="32"/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15.75" customHeight="1">
      <c r="A65" s="44" t="s">
        <v>61</v>
      </c>
      <c r="B65" s="69"/>
      <c r="C65" s="70" t="s">
        <v>26</v>
      </c>
      <c r="D65" s="70">
        <f>SUM(D44:D64)</f>
        <v>6140</v>
      </c>
      <c r="E65" s="70"/>
      <c r="F65" s="70" t="s">
        <v>26</v>
      </c>
      <c r="G65" s="70">
        <f>SUM(G44:G64)</f>
        <v>0</v>
      </c>
      <c r="H65" s="71"/>
      <c r="I65" s="71" t="s">
        <v>26</v>
      </c>
      <c r="J65" s="70">
        <f>SUM(J44:J64)</f>
        <v>0</v>
      </c>
      <c r="K65" s="123">
        <f t="shared" si="23"/>
        <v>6140</v>
      </c>
      <c r="L65" s="123"/>
      <c r="M65" s="71" t="s">
        <v>26</v>
      </c>
      <c r="N65" s="70"/>
      <c r="O65" s="70"/>
      <c r="P65" s="70">
        <f>SUM(P44:P64)</f>
        <v>5686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6.25" customHeight="1">
      <c r="A66" s="72" t="s">
        <v>62</v>
      </c>
      <c r="B66" s="8" t="s">
        <v>2</v>
      </c>
      <c r="C66" s="37" t="s">
        <v>3</v>
      </c>
      <c r="D66" s="38" t="s">
        <v>4</v>
      </c>
      <c r="E66" s="39" t="s">
        <v>5</v>
      </c>
      <c r="F66" s="37" t="s">
        <v>3</v>
      </c>
      <c r="G66" s="37" t="s">
        <v>4</v>
      </c>
      <c r="H66" s="40" t="s">
        <v>6</v>
      </c>
      <c r="I66" s="41" t="s">
        <v>3</v>
      </c>
      <c r="J66" s="41" t="s">
        <v>7</v>
      </c>
      <c r="K66" s="116" t="s">
        <v>96</v>
      </c>
      <c r="L66" s="12" t="s">
        <v>8</v>
      </c>
      <c r="M66" s="8" t="s">
        <v>9</v>
      </c>
      <c r="N66" s="10" t="s">
        <v>10</v>
      </c>
      <c r="O66" s="10" t="s">
        <v>11</v>
      </c>
      <c r="P66" s="41" t="s">
        <v>12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63</v>
      </c>
      <c r="B67" s="42">
        <v>320.0</v>
      </c>
      <c r="C67" s="48">
        <v>1.0</v>
      </c>
      <c r="D67" s="32">
        <f t="shared" ref="D67:D69" si="26">B67*C67</f>
        <v>320</v>
      </c>
      <c r="E67" s="20">
        <v>300.0</v>
      </c>
      <c r="F67" s="43"/>
      <c r="G67" s="32">
        <f t="shared" ref="G67:G69" si="27">E67*F67</f>
        <v>0</v>
      </c>
      <c r="H67" s="20">
        <v>300.0</v>
      </c>
      <c r="I67" s="32"/>
      <c r="J67" s="32">
        <f t="shared" ref="J67:J69" si="28">H67*I67</f>
        <v>0</v>
      </c>
      <c r="K67" s="19">
        <f t="shared" ref="K67:K69" si="29">D67+G67+J67</f>
        <v>320</v>
      </c>
      <c r="L67" s="21">
        <f t="shared" ref="L67:L78" si="30">C67+F67+I67</f>
        <v>1</v>
      </c>
      <c r="M67" s="20">
        <v>240.0</v>
      </c>
      <c r="N67" s="32">
        <v>28.8</v>
      </c>
      <c r="O67" s="32">
        <v>24.0</v>
      </c>
      <c r="P67" s="32">
        <f t="shared" ref="P67:P69" si="31">((B67-M67)*C67)+((E67-M67)*F67)+((H67-M67)*I67)</f>
        <v>80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64</v>
      </c>
      <c r="B68" s="17">
        <v>80.0</v>
      </c>
      <c r="C68" s="26">
        <v>2.0</v>
      </c>
      <c r="D68" s="19">
        <f t="shared" si="26"/>
        <v>160</v>
      </c>
      <c r="E68" s="20">
        <v>70.0</v>
      </c>
      <c r="F68" s="18"/>
      <c r="G68" s="19">
        <f t="shared" si="27"/>
        <v>0</v>
      </c>
      <c r="H68" s="20">
        <v>60.0</v>
      </c>
      <c r="I68" s="32"/>
      <c r="J68" s="32">
        <f t="shared" si="28"/>
        <v>0</v>
      </c>
      <c r="K68" s="19">
        <f t="shared" si="29"/>
        <v>160</v>
      </c>
      <c r="L68" s="21">
        <f t="shared" si="30"/>
        <v>2</v>
      </c>
      <c r="M68" s="20">
        <v>60.0</v>
      </c>
      <c r="N68" s="32"/>
      <c r="O68" s="32"/>
      <c r="P68" s="32">
        <f t="shared" si="31"/>
        <v>40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64</v>
      </c>
      <c r="B69" s="17">
        <v>130.0</v>
      </c>
      <c r="C69" s="26"/>
      <c r="D69" s="19">
        <f t="shared" si="26"/>
        <v>0</v>
      </c>
      <c r="E69" s="20">
        <v>120.0</v>
      </c>
      <c r="F69" s="18"/>
      <c r="G69" s="19">
        <f t="shared" si="27"/>
        <v>0</v>
      </c>
      <c r="H69" s="20">
        <v>110.0</v>
      </c>
      <c r="I69" s="32"/>
      <c r="J69" s="32">
        <f t="shared" si="28"/>
        <v>0</v>
      </c>
      <c r="K69" s="19">
        <f t="shared" si="29"/>
        <v>0</v>
      </c>
      <c r="L69" s="21">
        <f t="shared" si="30"/>
        <v>0</v>
      </c>
      <c r="M69" s="20">
        <v>100.0</v>
      </c>
      <c r="N69" s="32"/>
      <c r="O69" s="32"/>
      <c r="P69" s="32">
        <f t="shared" si="31"/>
        <v>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67" t="s">
        <v>46</v>
      </c>
      <c r="B70" s="68">
        <v>160.0</v>
      </c>
      <c r="C70" s="26">
        <v>1.0</v>
      </c>
      <c r="D70" s="21"/>
      <c r="E70" s="20"/>
      <c r="F70" s="18"/>
      <c r="G70" s="19"/>
      <c r="H70" s="20"/>
      <c r="I70" s="32"/>
      <c r="J70" s="32"/>
      <c r="K70" s="19"/>
      <c r="L70" s="21">
        <f t="shared" si="30"/>
        <v>1</v>
      </c>
      <c r="M70" s="122">
        <v>140.0</v>
      </c>
      <c r="N70" s="32"/>
      <c r="O70" s="32"/>
      <c r="P70" s="32"/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65</v>
      </c>
      <c r="B71" s="17">
        <v>430.0</v>
      </c>
      <c r="C71" s="26"/>
      <c r="D71" s="21">
        <f t="shared" ref="D71:D78" si="32">B71*C71</f>
        <v>0</v>
      </c>
      <c r="E71" s="20">
        <v>430.0</v>
      </c>
      <c r="F71" s="18"/>
      <c r="G71" s="19">
        <f t="shared" ref="G71:G78" si="33">E71*F71</f>
        <v>0</v>
      </c>
      <c r="H71" s="20">
        <v>430.0</v>
      </c>
      <c r="I71" s="32"/>
      <c r="J71" s="32">
        <f t="shared" ref="J71:J78" si="34">H71*I71</f>
        <v>0</v>
      </c>
      <c r="K71" s="19">
        <f t="shared" ref="K71:K79" si="35">D71+G71+J71</f>
        <v>0</v>
      </c>
      <c r="L71" s="21">
        <f t="shared" si="30"/>
        <v>0</v>
      </c>
      <c r="M71" s="20">
        <v>350.0</v>
      </c>
      <c r="N71" s="32">
        <v>42.0</v>
      </c>
      <c r="O71" s="32">
        <v>35.0</v>
      </c>
      <c r="P71" s="32">
        <f t="shared" ref="P71:P78" si="36">((B71-M71)*C71)+((E71-M71)*F71)+((H71-M71)*I71)</f>
        <v>0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66</v>
      </c>
      <c r="B72" s="17">
        <v>170.0</v>
      </c>
      <c r="C72" s="26">
        <v>1.0</v>
      </c>
      <c r="D72" s="19">
        <f t="shared" si="32"/>
        <v>170</v>
      </c>
      <c r="E72" s="20">
        <v>160.0</v>
      </c>
      <c r="F72" s="18"/>
      <c r="G72" s="19">
        <f t="shared" si="33"/>
        <v>0</v>
      </c>
      <c r="H72" s="20">
        <v>150.0</v>
      </c>
      <c r="I72" s="32"/>
      <c r="J72" s="32">
        <f t="shared" si="34"/>
        <v>0</v>
      </c>
      <c r="K72" s="19">
        <f t="shared" si="35"/>
        <v>170</v>
      </c>
      <c r="L72" s="21">
        <f t="shared" si="30"/>
        <v>1</v>
      </c>
      <c r="M72" s="20">
        <v>125.0</v>
      </c>
      <c r="N72" s="32">
        <v>15.0</v>
      </c>
      <c r="O72" s="32">
        <v>12.5</v>
      </c>
      <c r="P72" s="32">
        <f t="shared" si="36"/>
        <v>45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0.25" customHeight="1">
      <c r="A73" s="44" t="s">
        <v>67</v>
      </c>
      <c r="B73" s="17">
        <v>220.0</v>
      </c>
      <c r="C73" s="18"/>
      <c r="D73" s="19">
        <f t="shared" si="32"/>
        <v>0</v>
      </c>
      <c r="E73" s="20"/>
      <c r="F73" s="18"/>
      <c r="G73" s="19">
        <f t="shared" si="33"/>
        <v>0</v>
      </c>
      <c r="H73" s="20"/>
      <c r="I73" s="32"/>
      <c r="J73" s="32">
        <f t="shared" si="34"/>
        <v>0</v>
      </c>
      <c r="K73" s="19">
        <f t="shared" si="35"/>
        <v>0</v>
      </c>
      <c r="L73" s="21">
        <f t="shared" si="30"/>
        <v>0</v>
      </c>
      <c r="M73" s="20"/>
      <c r="N73" s="32"/>
      <c r="O73" s="32"/>
      <c r="P73" s="32">
        <f t="shared" si="36"/>
        <v>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0.25" customHeight="1">
      <c r="A74" s="44" t="s">
        <v>68</v>
      </c>
      <c r="B74" s="17">
        <v>50.0</v>
      </c>
      <c r="C74" s="18"/>
      <c r="D74" s="19">
        <f t="shared" si="32"/>
        <v>0</v>
      </c>
      <c r="E74" s="20"/>
      <c r="F74" s="18"/>
      <c r="G74" s="19">
        <f t="shared" si="33"/>
        <v>0</v>
      </c>
      <c r="H74" s="20"/>
      <c r="I74" s="32"/>
      <c r="J74" s="32">
        <f t="shared" si="34"/>
        <v>0</v>
      </c>
      <c r="K74" s="19">
        <f t="shared" si="35"/>
        <v>0</v>
      </c>
      <c r="L74" s="21">
        <f t="shared" si="30"/>
        <v>0</v>
      </c>
      <c r="M74" s="20">
        <v>42.0</v>
      </c>
      <c r="N74" s="32"/>
      <c r="O74" s="32"/>
      <c r="P74" s="32">
        <f t="shared" si="36"/>
        <v>0</v>
      </c>
      <c r="Q74" s="3"/>
      <c r="R74" s="3"/>
      <c r="S74" s="3"/>
      <c r="T74" s="3"/>
      <c r="U74" s="2"/>
      <c r="V74" s="2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44" t="s">
        <v>68</v>
      </c>
      <c r="B75" s="17">
        <v>25.0</v>
      </c>
      <c r="C75" s="18"/>
      <c r="D75" s="19">
        <f t="shared" si="32"/>
        <v>0</v>
      </c>
      <c r="E75" s="20"/>
      <c r="F75" s="18"/>
      <c r="G75" s="19">
        <f t="shared" si="33"/>
        <v>0</v>
      </c>
      <c r="H75" s="20"/>
      <c r="I75" s="32"/>
      <c r="J75" s="32">
        <f t="shared" si="34"/>
        <v>0</v>
      </c>
      <c r="K75" s="19">
        <f t="shared" si="35"/>
        <v>0</v>
      </c>
      <c r="L75" s="21">
        <f t="shared" si="30"/>
        <v>0</v>
      </c>
      <c r="M75" s="20">
        <v>20.0</v>
      </c>
      <c r="N75" s="32"/>
      <c r="O75" s="32"/>
      <c r="P75" s="32">
        <f t="shared" si="36"/>
        <v>0</v>
      </c>
      <c r="Q75" s="3"/>
      <c r="R75" s="3"/>
      <c r="S75" s="3"/>
      <c r="T75" s="3"/>
      <c r="U75" s="2"/>
      <c r="V75" s="2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44" t="s">
        <v>69</v>
      </c>
      <c r="B76" s="17">
        <v>115.0</v>
      </c>
      <c r="C76" s="26"/>
      <c r="D76" s="19">
        <f t="shared" si="32"/>
        <v>0</v>
      </c>
      <c r="E76" s="20">
        <v>110.0</v>
      </c>
      <c r="F76" s="18"/>
      <c r="G76" s="19">
        <f t="shared" si="33"/>
        <v>0</v>
      </c>
      <c r="H76" s="20">
        <v>105.0</v>
      </c>
      <c r="I76" s="32"/>
      <c r="J76" s="32">
        <f t="shared" si="34"/>
        <v>0</v>
      </c>
      <c r="K76" s="19">
        <f t="shared" si="35"/>
        <v>0</v>
      </c>
      <c r="L76" s="21">
        <f t="shared" si="30"/>
        <v>0</v>
      </c>
      <c r="M76" s="20">
        <v>85.0</v>
      </c>
      <c r="N76" s="32"/>
      <c r="O76" s="32"/>
      <c r="P76" s="32">
        <f t="shared" si="36"/>
        <v>0</v>
      </c>
      <c r="Q76" s="3"/>
      <c r="R76" s="3"/>
      <c r="S76" s="3"/>
      <c r="T76" s="3"/>
      <c r="U76" s="2"/>
      <c r="V76" s="2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0.25" customHeight="1">
      <c r="A77" s="44" t="s">
        <v>69</v>
      </c>
      <c r="B77" s="17">
        <v>20.0</v>
      </c>
      <c r="C77" s="26">
        <v>6.0</v>
      </c>
      <c r="D77" s="19">
        <f t="shared" si="32"/>
        <v>120</v>
      </c>
      <c r="E77" s="20">
        <v>20.0</v>
      </c>
      <c r="F77" s="18"/>
      <c r="G77" s="19">
        <f t="shared" si="33"/>
        <v>0</v>
      </c>
      <c r="H77" s="20">
        <v>20.0</v>
      </c>
      <c r="I77" s="32"/>
      <c r="J77" s="32">
        <f t="shared" si="34"/>
        <v>0</v>
      </c>
      <c r="K77" s="19">
        <f t="shared" si="35"/>
        <v>120</v>
      </c>
      <c r="L77" s="21">
        <f t="shared" si="30"/>
        <v>6</v>
      </c>
      <c r="M77" s="20">
        <v>15.0</v>
      </c>
      <c r="N77" s="32"/>
      <c r="O77" s="32"/>
      <c r="P77" s="32">
        <f t="shared" si="36"/>
        <v>30</v>
      </c>
      <c r="Q77" s="3"/>
      <c r="R77" s="3"/>
      <c r="S77" s="3"/>
      <c r="T77" s="3"/>
      <c r="U77" s="2"/>
      <c r="V77" s="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0.25" customHeight="1">
      <c r="A78" s="44" t="s">
        <v>70</v>
      </c>
      <c r="B78" s="42">
        <v>230.0</v>
      </c>
      <c r="C78" s="43"/>
      <c r="D78" s="32">
        <f t="shared" si="32"/>
        <v>0</v>
      </c>
      <c r="E78" s="51"/>
      <c r="F78" s="43"/>
      <c r="G78" s="32">
        <f t="shared" si="33"/>
        <v>0</v>
      </c>
      <c r="H78" s="51"/>
      <c r="I78" s="32"/>
      <c r="J78" s="32">
        <f t="shared" si="34"/>
        <v>0</v>
      </c>
      <c r="K78" s="19">
        <f t="shared" si="35"/>
        <v>0</v>
      </c>
      <c r="L78" s="21">
        <f t="shared" si="30"/>
        <v>0</v>
      </c>
      <c r="M78" s="73"/>
      <c r="N78" s="32"/>
      <c r="O78" s="32"/>
      <c r="P78" s="32">
        <f t="shared" si="36"/>
        <v>0</v>
      </c>
      <c r="Q78" s="3"/>
      <c r="R78" s="3"/>
      <c r="S78" s="3"/>
      <c r="T78" s="3"/>
      <c r="U78" s="2"/>
      <c r="V78" s="2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1.75" customHeight="1">
      <c r="A79" s="74"/>
      <c r="B79" s="75"/>
      <c r="C79" s="70" t="s">
        <v>26</v>
      </c>
      <c r="D79" s="70">
        <f>SUM(D67:D78)</f>
        <v>770</v>
      </c>
      <c r="E79" s="70"/>
      <c r="F79" s="70" t="s">
        <v>26</v>
      </c>
      <c r="G79" s="70">
        <f>SUM(G67:G78)</f>
        <v>0</v>
      </c>
      <c r="H79" s="71"/>
      <c r="I79" s="71" t="s">
        <v>26</v>
      </c>
      <c r="J79" s="70">
        <f>SUM(J67:J78)</f>
        <v>0</v>
      </c>
      <c r="K79" s="123">
        <f t="shared" si="35"/>
        <v>770</v>
      </c>
      <c r="L79" s="123"/>
      <c r="M79" s="71" t="s">
        <v>26</v>
      </c>
      <c r="N79" s="70"/>
      <c r="O79" s="70"/>
      <c r="P79" s="70">
        <f>SUM(P67:P78)</f>
        <v>195</v>
      </c>
      <c r="Q79" s="3"/>
      <c r="R79" s="3"/>
      <c r="S79" s="3"/>
      <c r="T79" s="3"/>
      <c r="U79" s="2"/>
      <c r="V79" s="2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4.0" customHeight="1">
      <c r="A80" s="76" t="s">
        <v>71</v>
      </c>
      <c r="B80" s="8" t="s">
        <v>2</v>
      </c>
      <c r="C80" s="9" t="s">
        <v>3</v>
      </c>
      <c r="D80" s="10" t="s">
        <v>4</v>
      </c>
      <c r="E80" s="8" t="s">
        <v>5</v>
      </c>
      <c r="F80" s="9" t="s">
        <v>3</v>
      </c>
      <c r="G80" s="9" t="s">
        <v>4</v>
      </c>
      <c r="H80" s="46" t="s">
        <v>6</v>
      </c>
      <c r="I80" s="11" t="s">
        <v>3</v>
      </c>
      <c r="J80" s="11" t="s">
        <v>7</v>
      </c>
      <c r="K80" s="116" t="s">
        <v>96</v>
      </c>
      <c r="L80" s="12" t="s">
        <v>8</v>
      </c>
      <c r="M80" s="8" t="s">
        <v>9</v>
      </c>
      <c r="N80" s="10" t="s">
        <v>10</v>
      </c>
      <c r="O80" s="10" t="s">
        <v>11</v>
      </c>
      <c r="P80" s="9" t="s">
        <v>12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77" t="s">
        <v>72</v>
      </c>
      <c r="B81" s="42">
        <v>475.0</v>
      </c>
      <c r="C81" s="43"/>
      <c r="D81" s="32">
        <f t="shared" ref="D81:D84" si="37">B81*C81</f>
        <v>0</v>
      </c>
      <c r="E81" s="20">
        <v>450.0</v>
      </c>
      <c r="F81" s="43"/>
      <c r="G81" s="32">
        <f t="shared" ref="G81:G84" si="38">E81*F81</f>
        <v>0</v>
      </c>
      <c r="H81" s="20">
        <v>430.0</v>
      </c>
      <c r="I81" s="32"/>
      <c r="J81" s="32">
        <f t="shared" ref="J81:J84" si="39">H81*I81</f>
        <v>0</v>
      </c>
      <c r="K81" s="19">
        <f t="shared" ref="K81:K85" si="40">D81+G81+J81</f>
        <v>0</v>
      </c>
      <c r="L81" s="21">
        <f t="shared" ref="L81:L84" si="41">C81+F81+I81</f>
        <v>0</v>
      </c>
      <c r="M81" s="20">
        <v>350.0</v>
      </c>
      <c r="N81" s="19">
        <v>42.0</v>
      </c>
      <c r="O81" s="19">
        <v>35.0</v>
      </c>
      <c r="P81" s="19">
        <f t="shared" ref="P81:P84" si="42">((B81-M81)*C81)+((E81-M81)*F81)+((H81-M81)*I81)</f>
        <v>0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49" t="s">
        <v>73</v>
      </c>
      <c r="B82" s="17">
        <v>800.0</v>
      </c>
      <c r="C82" s="26">
        <v>4.0</v>
      </c>
      <c r="D82" s="19">
        <f t="shared" si="37"/>
        <v>3200</v>
      </c>
      <c r="E82" s="20">
        <v>750.0</v>
      </c>
      <c r="F82" s="26"/>
      <c r="G82" s="19">
        <f t="shared" si="38"/>
        <v>0</v>
      </c>
      <c r="H82" s="20">
        <v>700.0</v>
      </c>
      <c r="I82" s="19"/>
      <c r="J82" s="19">
        <f t="shared" si="39"/>
        <v>0</v>
      </c>
      <c r="K82" s="19">
        <f t="shared" si="40"/>
        <v>3200</v>
      </c>
      <c r="L82" s="21">
        <f t="shared" si="41"/>
        <v>4</v>
      </c>
      <c r="M82" s="20">
        <v>550.0</v>
      </c>
      <c r="N82" s="19">
        <v>66.0</v>
      </c>
      <c r="O82" s="19">
        <v>55.0</v>
      </c>
      <c r="P82" s="19">
        <f t="shared" si="42"/>
        <v>1000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22" t="s">
        <v>74</v>
      </c>
      <c r="B83" s="17">
        <v>375.0</v>
      </c>
      <c r="C83" s="18"/>
      <c r="D83" s="19">
        <f t="shared" si="37"/>
        <v>0</v>
      </c>
      <c r="E83" s="20">
        <v>350.0</v>
      </c>
      <c r="F83" s="18"/>
      <c r="G83" s="19">
        <f t="shared" si="38"/>
        <v>0</v>
      </c>
      <c r="H83" s="20">
        <v>325.0</v>
      </c>
      <c r="I83" s="19"/>
      <c r="J83" s="19">
        <f t="shared" si="39"/>
        <v>0</v>
      </c>
      <c r="K83" s="19">
        <f t="shared" si="40"/>
        <v>0</v>
      </c>
      <c r="L83" s="21">
        <f t="shared" si="41"/>
        <v>0</v>
      </c>
      <c r="M83" s="20">
        <v>250.0</v>
      </c>
      <c r="N83" s="19">
        <v>30.0</v>
      </c>
      <c r="O83" s="19">
        <v>25.0</v>
      </c>
      <c r="P83" s="19">
        <f t="shared" si="42"/>
        <v>0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0.25" customHeight="1">
      <c r="A84" s="22" t="s">
        <v>75</v>
      </c>
      <c r="B84" s="17">
        <v>950.0</v>
      </c>
      <c r="C84" s="18"/>
      <c r="D84" s="19">
        <f t="shared" si="37"/>
        <v>0</v>
      </c>
      <c r="E84" s="20">
        <v>900.0</v>
      </c>
      <c r="F84" s="18"/>
      <c r="G84" s="19">
        <f t="shared" si="38"/>
        <v>0</v>
      </c>
      <c r="H84" s="20">
        <v>800.0</v>
      </c>
      <c r="I84" s="19"/>
      <c r="J84" s="19">
        <f t="shared" si="39"/>
        <v>0</v>
      </c>
      <c r="K84" s="19">
        <f t="shared" si="40"/>
        <v>0</v>
      </c>
      <c r="L84" s="21">
        <f t="shared" si="41"/>
        <v>0</v>
      </c>
      <c r="M84" s="20">
        <v>750.0</v>
      </c>
      <c r="N84" s="19">
        <v>90.0</v>
      </c>
      <c r="O84" s="19">
        <v>75.0</v>
      </c>
      <c r="P84" s="19">
        <f t="shared" si="42"/>
        <v>0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44"/>
      <c r="B85" s="78"/>
      <c r="C85" s="70" t="s">
        <v>26</v>
      </c>
      <c r="D85" s="70">
        <f>SUM(D81:D84)</f>
        <v>3200</v>
      </c>
      <c r="E85" s="70"/>
      <c r="F85" s="70" t="s">
        <v>26</v>
      </c>
      <c r="G85" s="70">
        <f>SUM(G81:G84)</f>
        <v>0</v>
      </c>
      <c r="H85" s="71"/>
      <c r="I85" s="71" t="s">
        <v>26</v>
      </c>
      <c r="J85" s="70">
        <f>SUM(J81:J84)</f>
        <v>0</v>
      </c>
      <c r="K85" s="123">
        <f t="shared" si="40"/>
        <v>3200</v>
      </c>
      <c r="L85" s="123"/>
      <c r="M85" s="71" t="s">
        <v>26</v>
      </c>
      <c r="N85" s="70"/>
      <c r="O85" s="70"/>
      <c r="P85" s="70">
        <f>SUM(P81:P84)</f>
        <v>1000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7.0" customHeight="1">
      <c r="A86" s="124" t="s">
        <v>98</v>
      </c>
      <c r="B86" s="8" t="s">
        <v>2</v>
      </c>
      <c r="C86" s="9" t="s">
        <v>3</v>
      </c>
      <c r="D86" s="10" t="s">
        <v>4</v>
      </c>
      <c r="E86" s="8" t="s">
        <v>5</v>
      </c>
      <c r="F86" s="9" t="s">
        <v>3</v>
      </c>
      <c r="G86" s="9" t="s">
        <v>4</v>
      </c>
      <c r="H86" s="46" t="s">
        <v>6</v>
      </c>
      <c r="I86" s="11" t="s">
        <v>3</v>
      </c>
      <c r="J86" s="11" t="s">
        <v>7</v>
      </c>
      <c r="K86" s="116" t="s">
        <v>96</v>
      </c>
      <c r="L86" s="12" t="s">
        <v>8</v>
      </c>
      <c r="M86" s="8" t="s">
        <v>9</v>
      </c>
      <c r="N86" s="10" t="s">
        <v>10</v>
      </c>
      <c r="O86" s="10" t="s">
        <v>11</v>
      </c>
      <c r="P86" s="9" t="s">
        <v>12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25" t="s">
        <v>99</v>
      </c>
      <c r="B87" s="126">
        <v>100.0</v>
      </c>
      <c r="C87" s="26">
        <v>1.0</v>
      </c>
      <c r="D87" s="19">
        <f t="shared" ref="D87:D97" si="43">B87*C87</f>
        <v>100</v>
      </c>
      <c r="E87" s="127"/>
      <c r="F87" s="18"/>
      <c r="G87" s="19"/>
      <c r="H87" s="127"/>
      <c r="I87" s="19"/>
      <c r="J87" s="19"/>
      <c r="K87" s="19">
        <f t="shared" ref="K87:K98" si="44">D87+G87+J87</f>
        <v>100</v>
      </c>
      <c r="L87" s="21">
        <f t="shared" ref="L87:L97" si="45">C87+F87+I87</f>
        <v>1</v>
      </c>
      <c r="M87" s="128">
        <v>90.0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29" t="s">
        <v>100</v>
      </c>
      <c r="B88" s="130">
        <v>800.0</v>
      </c>
      <c r="C88" s="26"/>
      <c r="D88" s="19">
        <f t="shared" si="43"/>
        <v>0</v>
      </c>
      <c r="E88" s="127"/>
      <c r="F88" s="18"/>
      <c r="G88" s="19"/>
      <c r="H88" s="127"/>
      <c r="I88" s="19"/>
      <c r="J88" s="19"/>
      <c r="K88" s="19">
        <f t="shared" si="44"/>
        <v>0</v>
      </c>
      <c r="L88" s="21">
        <f t="shared" si="45"/>
        <v>0</v>
      </c>
      <c r="M88" s="128">
        <v>700.0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101</v>
      </c>
      <c r="B89" s="130">
        <v>1750.0</v>
      </c>
      <c r="C89" s="26"/>
      <c r="D89" s="19">
        <f t="shared" si="43"/>
        <v>0</v>
      </c>
      <c r="E89" s="127"/>
      <c r="F89" s="18"/>
      <c r="G89" s="19"/>
      <c r="H89" s="127"/>
      <c r="I89" s="19"/>
      <c r="J89" s="19"/>
      <c r="K89" s="19">
        <f t="shared" si="44"/>
        <v>0</v>
      </c>
      <c r="L89" s="21">
        <f t="shared" si="45"/>
        <v>0</v>
      </c>
      <c r="M89" s="128">
        <v>1500.0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46</v>
      </c>
      <c r="B90" s="130">
        <v>100.0</v>
      </c>
      <c r="C90" s="26">
        <v>2.0</v>
      </c>
      <c r="D90" s="19">
        <f t="shared" si="43"/>
        <v>200</v>
      </c>
      <c r="E90" s="127"/>
      <c r="F90" s="18"/>
      <c r="G90" s="19"/>
      <c r="H90" s="127"/>
      <c r="I90" s="19"/>
      <c r="J90" s="19"/>
      <c r="K90" s="19">
        <f t="shared" si="44"/>
        <v>200</v>
      </c>
      <c r="L90" s="21">
        <f t="shared" si="45"/>
        <v>2</v>
      </c>
      <c r="M90" s="128">
        <v>90.0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48</v>
      </c>
      <c r="B91" s="130">
        <v>250.0</v>
      </c>
      <c r="C91" s="26"/>
      <c r="D91" s="19">
        <f t="shared" si="43"/>
        <v>0</v>
      </c>
      <c r="E91" s="127"/>
      <c r="F91" s="18"/>
      <c r="G91" s="19"/>
      <c r="H91" s="127"/>
      <c r="I91" s="19"/>
      <c r="J91" s="19"/>
      <c r="K91" s="19">
        <f t="shared" si="44"/>
        <v>0</v>
      </c>
      <c r="L91" s="21">
        <f t="shared" si="45"/>
        <v>0</v>
      </c>
      <c r="M91" s="128">
        <v>200.0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131" t="s">
        <v>102</v>
      </c>
      <c r="B92" s="130">
        <v>100.0</v>
      </c>
      <c r="C92" s="26">
        <v>2.0</v>
      </c>
      <c r="D92" s="19">
        <f t="shared" si="43"/>
        <v>200</v>
      </c>
      <c r="E92" s="127"/>
      <c r="F92" s="18"/>
      <c r="G92" s="19"/>
      <c r="H92" s="127"/>
      <c r="I92" s="19"/>
      <c r="J92" s="19"/>
      <c r="K92" s="19">
        <f t="shared" si="44"/>
        <v>200</v>
      </c>
      <c r="L92" s="21">
        <f t="shared" si="45"/>
        <v>2</v>
      </c>
      <c r="M92" s="128">
        <v>90.0</v>
      </c>
      <c r="N92" s="19"/>
      <c r="O92" s="19"/>
      <c r="P92" s="19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0.25" customHeight="1">
      <c r="A93" s="131" t="s">
        <v>103</v>
      </c>
      <c r="B93" s="130">
        <v>1500.0</v>
      </c>
      <c r="C93" s="26"/>
      <c r="D93" s="19">
        <f t="shared" si="43"/>
        <v>0</v>
      </c>
      <c r="E93" s="127"/>
      <c r="F93" s="18"/>
      <c r="G93" s="19"/>
      <c r="H93" s="127"/>
      <c r="I93" s="19"/>
      <c r="J93" s="19"/>
      <c r="K93" s="19">
        <f t="shared" si="44"/>
        <v>0</v>
      </c>
      <c r="L93" s="21">
        <f t="shared" si="45"/>
        <v>0</v>
      </c>
      <c r="M93" s="128">
        <v>1300.0</v>
      </c>
      <c r="N93" s="19"/>
      <c r="O93" s="19"/>
      <c r="P93" s="19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131" t="s">
        <v>104</v>
      </c>
      <c r="B94" s="130">
        <v>400.0</v>
      </c>
      <c r="C94" s="26">
        <v>1.0</v>
      </c>
      <c r="D94" s="19">
        <f t="shared" si="43"/>
        <v>400</v>
      </c>
      <c r="E94" s="127"/>
      <c r="F94" s="18"/>
      <c r="G94" s="19"/>
      <c r="H94" s="127"/>
      <c r="I94" s="19"/>
      <c r="J94" s="19"/>
      <c r="K94" s="19">
        <f t="shared" si="44"/>
        <v>400</v>
      </c>
      <c r="L94" s="21">
        <f t="shared" si="45"/>
        <v>1</v>
      </c>
      <c r="M94" s="128">
        <v>350.0</v>
      </c>
      <c r="N94" s="19"/>
      <c r="O94" s="19"/>
      <c r="P94" s="19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131" t="s">
        <v>105</v>
      </c>
      <c r="B95" s="130">
        <v>700.0</v>
      </c>
      <c r="C95" s="26">
        <v>1.0</v>
      </c>
      <c r="D95" s="19">
        <f t="shared" si="43"/>
        <v>700</v>
      </c>
      <c r="E95" s="127"/>
      <c r="F95" s="18"/>
      <c r="G95" s="19"/>
      <c r="H95" s="127"/>
      <c r="I95" s="19"/>
      <c r="J95" s="19"/>
      <c r="K95" s="19">
        <f t="shared" si="44"/>
        <v>700</v>
      </c>
      <c r="L95" s="21">
        <f t="shared" si="45"/>
        <v>1</v>
      </c>
      <c r="M95" s="128">
        <v>600.0</v>
      </c>
      <c r="N95" s="19"/>
      <c r="O95" s="19"/>
      <c r="P95" s="19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131" t="s">
        <v>106</v>
      </c>
      <c r="B96" s="130">
        <v>150.0</v>
      </c>
      <c r="C96" s="26">
        <v>1.0</v>
      </c>
      <c r="D96" s="19">
        <f t="shared" si="43"/>
        <v>150</v>
      </c>
      <c r="E96" s="127"/>
      <c r="F96" s="18"/>
      <c r="G96" s="19"/>
      <c r="H96" s="127"/>
      <c r="I96" s="19"/>
      <c r="J96" s="19"/>
      <c r="K96" s="19">
        <f t="shared" si="44"/>
        <v>150</v>
      </c>
      <c r="L96" s="21">
        <f t="shared" si="45"/>
        <v>1</v>
      </c>
      <c r="M96" s="128">
        <v>130.0</v>
      </c>
      <c r="N96" s="19"/>
      <c r="O96" s="19"/>
      <c r="P96" s="19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0.25" customHeight="1">
      <c r="A97" s="131" t="s">
        <v>107</v>
      </c>
      <c r="B97" s="130">
        <v>2100.0</v>
      </c>
      <c r="C97" s="26"/>
      <c r="D97" s="19">
        <f t="shared" si="43"/>
        <v>0</v>
      </c>
      <c r="E97" s="20"/>
      <c r="F97" s="18"/>
      <c r="G97" s="19"/>
      <c r="H97" s="20"/>
      <c r="I97" s="19"/>
      <c r="J97" s="19"/>
      <c r="K97" s="19">
        <f t="shared" si="44"/>
        <v>0</v>
      </c>
      <c r="L97" s="21">
        <f t="shared" si="45"/>
        <v>0</v>
      </c>
      <c r="M97" s="128">
        <v>1900.0</v>
      </c>
      <c r="N97" s="19"/>
      <c r="O97" s="19"/>
      <c r="P97" s="19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0.25" customHeight="1">
      <c r="A98" s="44"/>
      <c r="B98" s="78"/>
      <c r="C98" s="70" t="s">
        <v>26</v>
      </c>
      <c r="D98" s="70">
        <f>SUM(D87:D97)</f>
        <v>1750</v>
      </c>
      <c r="E98" s="70"/>
      <c r="F98" s="70" t="s">
        <v>26</v>
      </c>
      <c r="G98" s="70">
        <f>SUM(G87:G97)</f>
        <v>0</v>
      </c>
      <c r="H98" s="71"/>
      <c r="I98" s="71" t="s">
        <v>26</v>
      </c>
      <c r="J98" s="70">
        <f>SUM(J87:J97)</f>
        <v>0</v>
      </c>
      <c r="K98" s="123">
        <f t="shared" si="44"/>
        <v>1750</v>
      </c>
      <c r="L98" s="123"/>
      <c r="M98" s="71" t="s">
        <v>26</v>
      </c>
      <c r="N98" s="70"/>
      <c r="O98" s="70"/>
      <c r="P98" s="70">
        <f>SUM(P87:P97)</f>
        <v>0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7.0" customHeight="1">
      <c r="A99" s="79" t="s">
        <v>76</v>
      </c>
      <c r="B99" s="8" t="s">
        <v>2</v>
      </c>
      <c r="C99" s="9" t="s">
        <v>3</v>
      </c>
      <c r="D99" s="10" t="s">
        <v>4</v>
      </c>
      <c r="E99" s="8" t="s">
        <v>5</v>
      </c>
      <c r="F99" s="9" t="s">
        <v>3</v>
      </c>
      <c r="G99" s="9" t="s">
        <v>4</v>
      </c>
      <c r="H99" s="46" t="s">
        <v>6</v>
      </c>
      <c r="I99" s="11" t="s">
        <v>3</v>
      </c>
      <c r="J99" s="11" t="s">
        <v>7</v>
      </c>
      <c r="K99" s="116" t="s">
        <v>96</v>
      </c>
      <c r="L99" s="12" t="s">
        <v>8</v>
      </c>
      <c r="M99" s="8" t="s">
        <v>9</v>
      </c>
      <c r="N99" s="10" t="s">
        <v>10</v>
      </c>
      <c r="O99" s="10" t="s">
        <v>11</v>
      </c>
      <c r="P99" s="9" t="s">
        <v>12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20.25" customHeight="1">
      <c r="A100" s="44" t="s">
        <v>77</v>
      </c>
      <c r="B100" s="42">
        <v>45.0</v>
      </c>
      <c r="C100" s="80"/>
      <c r="D100" s="32">
        <f t="shared" ref="D100:D101" si="46">B100*C100</f>
        <v>0</v>
      </c>
      <c r="E100" s="20">
        <v>40.0</v>
      </c>
      <c r="F100" s="80"/>
      <c r="G100" s="32">
        <f t="shared" ref="G100:G101" si="47">E100*F100</f>
        <v>0</v>
      </c>
      <c r="H100" s="20">
        <v>25.0</v>
      </c>
      <c r="I100" s="81"/>
      <c r="J100" s="32">
        <f t="shared" ref="J100:J101" si="48">H100*I100</f>
        <v>0</v>
      </c>
      <c r="K100" s="19">
        <f t="shared" ref="K100:K102" si="49">D100+G100+J100</f>
        <v>0</v>
      </c>
      <c r="L100" s="21">
        <f t="shared" ref="L100:L101" si="50">C100+F100+I100</f>
        <v>0</v>
      </c>
      <c r="M100" s="20">
        <v>17.36</v>
      </c>
      <c r="N100" s="32">
        <v>2.08</v>
      </c>
      <c r="O100" s="32">
        <v>1.74</v>
      </c>
      <c r="P100" s="32">
        <f t="shared" ref="P100:P101" si="51">((B100-M100)*C100)+((E100-M100)*F100)+((H100-M100)*I100)</f>
        <v>0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20.25" customHeight="1">
      <c r="A101" s="44" t="s">
        <v>78</v>
      </c>
      <c r="B101" s="42">
        <v>25.0</v>
      </c>
      <c r="C101" s="80"/>
      <c r="D101" s="32">
        <f t="shared" si="46"/>
        <v>0</v>
      </c>
      <c r="E101" s="20">
        <v>15.0</v>
      </c>
      <c r="F101" s="80"/>
      <c r="G101" s="32">
        <f t="shared" si="47"/>
        <v>0</v>
      </c>
      <c r="H101" s="20">
        <v>20.0</v>
      </c>
      <c r="I101" s="81"/>
      <c r="J101" s="32">
        <f t="shared" si="48"/>
        <v>0</v>
      </c>
      <c r="K101" s="19">
        <f t="shared" si="49"/>
        <v>0</v>
      </c>
      <c r="L101" s="21">
        <f t="shared" si="50"/>
        <v>0</v>
      </c>
      <c r="M101" s="20">
        <v>10.08</v>
      </c>
      <c r="N101" s="32">
        <v>1.21</v>
      </c>
      <c r="O101" s="32">
        <v>1.01</v>
      </c>
      <c r="P101" s="32">
        <f t="shared" si="51"/>
        <v>0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20.25" customHeight="1">
      <c r="A102" s="44"/>
      <c r="B102" s="78"/>
      <c r="C102" s="70" t="s">
        <v>26</v>
      </c>
      <c r="D102" s="70">
        <f>SUM(D100+D101)</f>
        <v>0</v>
      </c>
      <c r="E102" s="70"/>
      <c r="F102" s="70" t="s">
        <v>26</v>
      </c>
      <c r="G102" s="70">
        <f>SUM(G100+G101)</f>
        <v>0</v>
      </c>
      <c r="H102" s="71"/>
      <c r="I102" s="71" t="s">
        <v>26</v>
      </c>
      <c r="J102" s="70">
        <f>SUM(J100+J101)</f>
        <v>0</v>
      </c>
      <c r="K102" s="123">
        <f t="shared" si="49"/>
        <v>0</v>
      </c>
      <c r="L102" s="123"/>
      <c r="M102" s="71" t="s">
        <v>26</v>
      </c>
      <c r="N102" s="70"/>
      <c r="O102" s="70"/>
      <c r="P102" s="70">
        <f>SUM(P100)</f>
        <v>0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27.0" customHeight="1">
      <c r="A103" s="79" t="s">
        <v>79</v>
      </c>
      <c r="B103" s="8" t="s">
        <v>2</v>
      </c>
      <c r="C103" s="9" t="s">
        <v>3</v>
      </c>
      <c r="D103" s="10" t="s">
        <v>4</v>
      </c>
      <c r="E103" s="8" t="s">
        <v>5</v>
      </c>
      <c r="F103" s="9" t="s">
        <v>3</v>
      </c>
      <c r="G103" s="9" t="s">
        <v>4</v>
      </c>
      <c r="H103" s="46" t="s">
        <v>6</v>
      </c>
      <c r="I103" s="11" t="s">
        <v>3</v>
      </c>
      <c r="J103" s="11" t="s">
        <v>7</v>
      </c>
      <c r="K103" s="116" t="s">
        <v>96</v>
      </c>
      <c r="L103" s="12" t="s">
        <v>8</v>
      </c>
      <c r="M103" s="8" t="s">
        <v>9</v>
      </c>
      <c r="N103" s="10" t="s">
        <v>10</v>
      </c>
      <c r="O103" s="10" t="s">
        <v>11</v>
      </c>
      <c r="P103" s="9" t="s">
        <v>12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20.25" customHeight="1">
      <c r="A104" s="44" t="s">
        <v>80</v>
      </c>
      <c r="B104" s="42">
        <v>550.0</v>
      </c>
      <c r="C104" s="82">
        <v>3.0</v>
      </c>
      <c r="D104" s="32">
        <f>B104*C104</f>
        <v>1650</v>
      </c>
      <c r="E104" s="20"/>
      <c r="F104" s="80"/>
      <c r="G104" s="32">
        <f>E104*F104</f>
        <v>0</v>
      </c>
      <c r="H104" s="20"/>
      <c r="I104" s="81"/>
      <c r="J104" s="32">
        <f>H104*I104</f>
        <v>0</v>
      </c>
      <c r="K104" s="19">
        <f t="shared" ref="K104:K105" si="52">D104+G104+J104</f>
        <v>1650</v>
      </c>
      <c r="L104" s="21">
        <f>C104+F104+I104</f>
        <v>3</v>
      </c>
      <c r="M104" s="20">
        <v>500.0</v>
      </c>
      <c r="N104" s="32"/>
      <c r="O104" s="32"/>
      <c r="P104" s="32">
        <f>((B104-M104)*C104)+((E104-M104)*F104)+((H104-M104)*I104)</f>
        <v>150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20.25" customHeight="1">
      <c r="A105" s="83"/>
      <c r="B105" s="84"/>
      <c r="C105" s="85" t="s">
        <v>81</v>
      </c>
      <c r="D105" s="86">
        <f>D17+D28+D39+D42+D65+D79+D85+D98+D102+D104</f>
        <v>36680</v>
      </c>
      <c r="E105" s="87"/>
      <c r="F105" s="85" t="s">
        <v>81</v>
      </c>
      <c r="G105" s="86">
        <f>G17+G28+G39+G42+G65+G79+G85+G102+G104+G98</f>
        <v>0</v>
      </c>
      <c r="H105" s="87"/>
      <c r="I105" s="85" t="s">
        <v>81</v>
      </c>
      <c r="J105" s="86">
        <f>J17+J28+J39+J42+J65+J79+J85+J102+J104</f>
        <v>450</v>
      </c>
      <c r="K105" s="118">
        <f t="shared" si="52"/>
        <v>37130</v>
      </c>
      <c r="L105" s="119"/>
      <c r="M105" s="85" t="s">
        <v>81</v>
      </c>
      <c r="N105" s="86"/>
      <c r="O105" s="86"/>
      <c r="P105" s="86">
        <f>P17+P28+P42+P65+P79+P85+P102+P104</f>
        <v>15351</v>
      </c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</row>
    <row r="106" ht="20.25" customHeight="1">
      <c r="A106" s="3"/>
      <c r="B106" s="89"/>
      <c r="C106" s="90" t="s">
        <v>82</v>
      </c>
      <c r="E106" s="91">
        <f>K105</f>
        <v>37130</v>
      </c>
      <c r="G106" s="92"/>
      <c r="H106" s="93"/>
      <c r="I106" s="92"/>
      <c r="J106" s="132"/>
      <c r="K106" s="132"/>
      <c r="L106" s="132"/>
      <c r="M106" s="132"/>
      <c r="N106" s="133" t="s">
        <v>83</v>
      </c>
      <c r="P106" s="93">
        <f>P105</f>
        <v>15351</v>
      </c>
      <c r="Q106" s="9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B107" s="95" t="s">
        <v>84</v>
      </c>
      <c r="I107" s="95"/>
      <c r="J107" s="95"/>
      <c r="K107" s="92"/>
      <c r="L107" s="92"/>
      <c r="M107" s="95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96"/>
      <c r="B108" s="97" t="s">
        <v>85</v>
      </c>
      <c r="C108" s="98"/>
      <c r="D108" s="99" t="s">
        <v>86</v>
      </c>
      <c r="E108" s="100"/>
      <c r="F108" s="100"/>
      <c r="G108" s="99" t="s">
        <v>87</v>
      </c>
      <c r="H108" s="98"/>
      <c r="I108" s="101"/>
      <c r="J108" s="101"/>
      <c r="K108" s="92"/>
      <c r="L108" s="92"/>
      <c r="M108" s="99" t="s">
        <v>88</v>
      </c>
      <c r="N108" s="98"/>
      <c r="O108" s="99" t="s">
        <v>87</v>
      </c>
      <c r="P108" s="98"/>
      <c r="Q108" s="101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102"/>
      <c r="B109" s="103">
        <v>1000.0</v>
      </c>
      <c r="C109" s="98"/>
      <c r="D109" s="104">
        <v>26.0</v>
      </c>
      <c r="E109" s="100"/>
      <c r="F109" s="100"/>
      <c r="G109" s="105">
        <f>D109*B109</f>
        <v>26000</v>
      </c>
      <c r="H109" s="98"/>
      <c r="I109" s="106"/>
      <c r="J109" s="2"/>
      <c r="K109" s="92"/>
      <c r="L109" s="92"/>
      <c r="M109" s="134"/>
      <c r="N109" s="98"/>
      <c r="O109" s="107">
        <v>2150.0</v>
      </c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500.0</v>
      </c>
      <c r="C110" s="98"/>
      <c r="D110" s="104">
        <v>6.0</v>
      </c>
      <c r="E110" s="100"/>
      <c r="F110" s="100"/>
      <c r="G110" s="105">
        <f>B110*D110</f>
        <v>3000</v>
      </c>
      <c r="H110" s="98"/>
      <c r="I110" s="106"/>
      <c r="J110" s="2"/>
      <c r="K110" s="92"/>
      <c r="L110" s="92"/>
      <c r="M110" s="134"/>
      <c r="N110" s="98"/>
      <c r="O110" s="107">
        <v>1500.0</v>
      </c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>
        <v>200.0</v>
      </c>
      <c r="C111" s="98"/>
      <c r="D111" s="104">
        <v>1.0</v>
      </c>
      <c r="E111" s="100"/>
      <c r="F111" s="100"/>
      <c r="G111" s="105">
        <f>D111*B111</f>
        <v>200</v>
      </c>
      <c r="H111" s="98"/>
      <c r="I111" s="106"/>
      <c r="J111" s="2"/>
      <c r="K111" s="92"/>
      <c r="L111" s="92"/>
      <c r="M111" s="134"/>
      <c r="N111" s="98"/>
      <c r="O111" s="107">
        <v>930.0</v>
      </c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>
        <v>100.0</v>
      </c>
      <c r="C112" s="98"/>
      <c r="D112" s="104">
        <v>26.0</v>
      </c>
      <c r="E112" s="100"/>
      <c r="F112" s="100"/>
      <c r="G112" s="105">
        <f>B112*D112</f>
        <v>2600</v>
      </c>
      <c r="H112" s="98"/>
      <c r="I112" s="106"/>
      <c r="J112" s="2"/>
      <c r="K112" s="92"/>
      <c r="L112" s="92"/>
      <c r="M112" s="134"/>
      <c r="N112" s="98"/>
      <c r="O112" s="107">
        <v>250.0</v>
      </c>
      <c r="P112" s="98"/>
      <c r="Q112" s="135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102"/>
      <c r="B113" s="103">
        <v>50.0</v>
      </c>
      <c r="C113" s="98"/>
      <c r="D113" s="104">
        <v>4.0</v>
      </c>
      <c r="E113" s="100"/>
      <c r="F113" s="100"/>
      <c r="G113" s="105">
        <f>D113*B113</f>
        <v>200</v>
      </c>
      <c r="H113" s="98"/>
      <c r="I113" s="106"/>
      <c r="J113" s="2"/>
      <c r="K113" s="92"/>
      <c r="L113" s="92"/>
      <c r="M113" s="134"/>
      <c r="N113" s="98"/>
      <c r="O113" s="107">
        <v>1500.0</v>
      </c>
      <c r="P113" s="98"/>
      <c r="Q113" s="135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102"/>
      <c r="B114" s="103">
        <v>20.0</v>
      </c>
      <c r="C114" s="98"/>
      <c r="D114" s="104">
        <v>5.0</v>
      </c>
      <c r="E114" s="100"/>
      <c r="F114" s="100"/>
      <c r="G114" s="105">
        <f>B114*D114</f>
        <v>100</v>
      </c>
      <c r="H114" s="98"/>
      <c r="I114" s="106"/>
      <c r="J114" s="2"/>
      <c r="K114" s="92"/>
      <c r="L114" s="92"/>
      <c r="M114" s="134"/>
      <c r="N114" s="98"/>
      <c r="O114" s="107">
        <v>1450.0</v>
      </c>
      <c r="P114" s="98"/>
      <c r="Q114" s="135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96"/>
      <c r="B115" s="97" t="s">
        <v>89</v>
      </c>
      <c r="C115" s="98"/>
      <c r="D115" s="99" t="s">
        <v>86</v>
      </c>
      <c r="E115" s="100"/>
      <c r="F115" s="100"/>
      <c r="G115" s="99" t="s">
        <v>87</v>
      </c>
      <c r="H115" s="98"/>
      <c r="I115" s="109"/>
      <c r="J115" s="92"/>
      <c r="K115" s="92"/>
      <c r="L115" s="92"/>
      <c r="M115" s="134"/>
      <c r="N115" s="98"/>
      <c r="O115" s="107">
        <v>250.0</v>
      </c>
      <c r="P115" s="98"/>
      <c r="Q115" s="135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102"/>
      <c r="B116" s="103">
        <v>20.0</v>
      </c>
      <c r="C116" s="98"/>
      <c r="D116" s="104">
        <v>3.0</v>
      </c>
      <c r="E116" s="100"/>
      <c r="F116" s="100"/>
      <c r="G116" s="105">
        <f>D116*B116</f>
        <v>60</v>
      </c>
      <c r="H116" s="98"/>
      <c r="I116" s="106"/>
      <c r="J116" s="2"/>
      <c r="K116" s="92"/>
      <c r="L116" s="92"/>
      <c r="M116" s="134"/>
      <c r="N116" s="98"/>
      <c r="O116" s="107">
        <v>180.0</v>
      </c>
      <c r="P116" s="98"/>
      <c r="Q116" s="135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102"/>
      <c r="B117" s="103"/>
      <c r="C117" s="98"/>
      <c r="D117" s="104"/>
      <c r="E117" s="100"/>
      <c r="F117" s="100"/>
      <c r="G117" s="105"/>
      <c r="H117" s="98"/>
      <c r="I117" s="106"/>
      <c r="J117" s="2"/>
      <c r="K117" s="92"/>
      <c r="L117" s="92"/>
      <c r="M117" s="103"/>
      <c r="N117" s="98"/>
      <c r="O117" s="107">
        <v>550.0</v>
      </c>
      <c r="P117" s="98"/>
      <c r="Q117" s="135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102"/>
      <c r="B118" s="103"/>
      <c r="C118" s="98"/>
      <c r="D118" s="104"/>
      <c r="E118" s="100"/>
      <c r="F118" s="100"/>
      <c r="G118" s="105"/>
      <c r="H118" s="98"/>
      <c r="I118" s="106"/>
      <c r="J118" s="2"/>
      <c r="K118" s="92"/>
      <c r="L118" s="92"/>
      <c r="M118" s="103"/>
      <c r="N118" s="98"/>
      <c r="O118" s="107">
        <v>450.0</v>
      </c>
      <c r="P118" s="98"/>
      <c r="Q118" s="135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3"/>
      <c r="C119" s="98"/>
      <c r="D119" s="104"/>
      <c r="E119" s="100"/>
      <c r="F119" s="100"/>
      <c r="G119" s="105"/>
      <c r="H119" s="98"/>
      <c r="I119" s="106"/>
      <c r="J119" s="2"/>
      <c r="K119" s="92"/>
      <c r="L119" s="92"/>
      <c r="M119" s="103"/>
      <c r="N119" s="98"/>
      <c r="O119" s="107">
        <v>250.0</v>
      </c>
      <c r="P119" s="98"/>
      <c r="Q119" s="135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3"/>
      <c r="C120" s="98"/>
      <c r="D120" s="104"/>
      <c r="E120" s="100"/>
      <c r="F120" s="100"/>
      <c r="G120" s="105"/>
      <c r="H120" s="98"/>
      <c r="I120" s="106"/>
      <c r="J120" s="2"/>
      <c r="K120" s="92"/>
      <c r="L120" s="92"/>
      <c r="M120" s="103"/>
      <c r="N120" s="98"/>
      <c r="O120" s="107">
        <v>430.0</v>
      </c>
      <c r="P120" s="98"/>
      <c r="Q120" s="135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3">
        <v>10.0</v>
      </c>
      <c r="C121" s="98"/>
      <c r="D121" s="104">
        <v>1.0</v>
      </c>
      <c r="E121" s="100"/>
      <c r="F121" s="100"/>
      <c r="G121" s="105">
        <f>B121*D121</f>
        <v>10</v>
      </c>
      <c r="H121" s="98"/>
      <c r="I121" s="106"/>
      <c r="J121" s="2"/>
      <c r="K121" s="92"/>
      <c r="L121" s="92"/>
      <c r="M121" s="103"/>
      <c r="N121" s="98"/>
      <c r="O121" s="107"/>
      <c r="P121" s="98"/>
      <c r="Q121" s="135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3">
        <v>5.0</v>
      </c>
      <c r="C122" s="98"/>
      <c r="D122" s="104">
        <v>14.0</v>
      </c>
      <c r="E122" s="100"/>
      <c r="F122" s="100"/>
      <c r="G122" s="105">
        <f>D122*B122</f>
        <v>70</v>
      </c>
      <c r="H122" s="98"/>
      <c r="I122" s="106"/>
      <c r="J122" s="2"/>
      <c r="K122" s="92"/>
      <c r="L122" s="92"/>
      <c r="M122" s="103"/>
      <c r="N122" s="98"/>
      <c r="O122" s="107"/>
      <c r="P122" s="98"/>
      <c r="Q122" s="92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3"/>
      <c r="C123" s="98"/>
      <c r="D123" s="104"/>
      <c r="E123" s="100"/>
      <c r="F123" s="100"/>
      <c r="G123" s="105"/>
      <c r="H123" s="98"/>
      <c r="I123" s="106"/>
      <c r="J123" s="2"/>
      <c r="K123" s="92"/>
      <c r="L123" s="92"/>
      <c r="M123" s="103"/>
      <c r="N123" s="98"/>
      <c r="O123" s="107"/>
      <c r="P123" s="98"/>
      <c r="Q123" s="92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102"/>
      <c r="B124" s="103"/>
      <c r="C124" s="98"/>
      <c r="D124" s="104"/>
      <c r="E124" s="100"/>
      <c r="F124" s="100"/>
      <c r="G124" s="105"/>
      <c r="H124" s="98"/>
      <c r="I124" s="106"/>
      <c r="J124" s="2"/>
      <c r="K124" s="92"/>
      <c r="L124" s="92"/>
      <c r="M124" s="103"/>
      <c r="N124" s="98"/>
      <c r="O124" s="107"/>
      <c r="P124" s="98"/>
      <c r="Q124" s="92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102"/>
      <c r="B125" s="103"/>
      <c r="C125" s="98"/>
      <c r="D125" s="104"/>
      <c r="E125" s="100"/>
      <c r="F125" s="100"/>
      <c r="G125" s="105"/>
      <c r="H125" s="98"/>
      <c r="I125" s="106"/>
      <c r="J125" s="2"/>
      <c r="K125" s="92"/>
      <c r="L125" s="92"/>
      <c r="M125" s="103"/>
      <c r="N125" s="98"/>
      <c r="O125" s="107"/>
      <c r="P125" s="98"/>
      <c r="Q125" s="92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102"/>
      <c r="B126" s="103"/>
      <c r="C126" s="98"/>
      <c r="D126" s="104"/>
      <c r="E126" s="100"/>
      <c r="F126" s="100"/>
      <c r="G126" s="105"/>
      <c r="H126" s="98"/>
      <c r="I126" s="106"/>
      <c r="J126" s="2"/>
      <c r="K126" s="92"/>
      <c r="L126" s="92"/>
      <c r="M126" s="103"/>
      <c r="N126" s="98"/>
      <c r="O126" s="107"/>
      <c r="P126" s="98"/>
      <c r="Q126" s="92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102"/>
      <c r="B127" s="103"/>
      <c r="C127" s="98"/>
      <c r="D127" s="104"/>
      <c r="E127" s="100"/>
      <c r="F127" s="100"/>
      <c r="G127" s="105"/>
      <c r="H127" s="98"/>
      <c r="I127" s="106"/>
      <c r="J127" s="2"/>
      <c r="K127" s="92"/>
      <c r="L127" s="92"/>
      <c r="M127" s="103"/>
      <c r="N127" s="98"/>
      <c r="O127" s="107"/>
      <c r="P127" s="98"/>
      <c r="Q127" s="92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102"/>
      <c r="B128" s="103"/>
      <c r="C128" s="98"/>
      <c r="D128" s="104"/>
      <c r="E128" s="100"/>
      <c r="F128" s="100"/>
      <c r="G128" s="105"/>
      <c r="H128" s="98"/>
      <c r="I128" s="106"/>
      <c r="J128" s="2"/>
      <c r="K128" s="92"/>
      <c r="L128" s="92"/>
      <c r="M128" s="103"/>
      <c r="N128" s="98"/>
      <c r="O128" s="107"/>
      <c r="P128" s="98"/>
      <c r="Q128" s="92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102"/>
      <c r="B129" s="43"/>
      <c r="C129" s="43"/>
      <c r="D129" s="104"/>
      <c r="E129" s="104"/>
      <c r="F129" s="104"/>
      <c r="G129" s="32"/>
      <c r="H129" s="32"/>
      <c r="I129" s="106"/>
      <c r="J129" s="2"/>
      <c r="K129" s="92"/>
      <c r="L129" s="92"/>
      <c r="M129" s="103"/>
      <c r="N129" s="98"/>
      <c r="O129" s="107"/>
      <c r="P129" s="98"/>
      <c r="Q129" s="92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102"/>
      <c r="B130" s="43"/>
      <c r="C130" s="43"/>
      <c r="D130" s="104"/>
      <c r="E130" s="104"/>
      <c r="F130" s="104"/>
      <c r="G130" s="32"/>
      <c r="H130" s="32"/>
      <c r="I130" s="106"/>
      <c r="J130" s="2"/>
      <c r="K130" s="92"/>
      <c r="L130" s="92"/>
      <c r="M130" s="103"/>
      <c r="N130" s="98"/>
      <c r="O130" s="107"/>
      <c r="P130" s="98"/>
      <c r="Q130" s="92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102"/>
      <c r="B131" s="43"/>
      <c r="C131" s="43"/>
      <c r="D131" s="104"/>
      <c r="E131" s="104"/>
      <c r="F131" s="104"/>
      <c r="G131" s="32"/>
      <c r="H131" s="32"/>
      <c r="I131" s="106"/>
      <c r="J131" s="2"/>
      <c r="K131" s="92"/>
      <c r="L131" s="92"/>
      <c r="M131" s="103"/>
      <c r="N131" s="98"/>
      <c r="O131" s="107"/>
      <c r="P131" s="98"/>
      <c r="Q131" s="92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102"/>
      <c r="B132" s="103">
        <v>1.0</v>
      </c>
      <c r="C132" s="98"/>
      <c r="D132" s="104"/>
      <c r="E132" s="100"/>
      <c r="F132" s="100"/>
      <c r="G132" s="105">
        <f>B132*D132</f>
        <v>0</v>
      </c>
      <c r="H132" s="98"/>
      <c r="I132" s="106"/>
      <c r="J132" s="2"/>
      <c r="K132" s="92"/>
      <c r="L132" s="92"/>
      <c r="M132" s="103"/>
      <c r="N132" s="98"/>
      <c r="O132" s="107"/>
      <c r="P132" s="98"/>
      <c r="Q132" s="92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20.25" customHeight="1">
      <c r="A133" s="3"/>
      <c r="B133" s="110"/>
      <c r="C133" s="111"/>
      <c r="D133" s="111"/>
      <c r="E133" s="112" t="s">
        <v>90</v>
      </c>
      <c r="F133" s="98"/>
      <c r="G133" s="113">
        <f>SUM(G109:G132)</f>
        <v>32240</v>
      </c>
      <c r="H133" s="98"/>
      <c r="I133" s="111"/>
      <c r="J133" s="111"/>
      <c r="K133" s="92"/>
      <c r="L133" s="92"/>
      <c r="M133" s="111" t="s">
        <v>26</v>
      </c>
      <c r="O133" s="113">
        <f>SUM(O109:O132)</f>
        <v>9890</v>
      </c>
      <c r="P133" s="98"/>
      <c r="Q133" s="136"/>
      <c r="R133" s="3"/>
      <c r="S133" s="3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7.25" customHeight="1">
      <c r="A134" s="3"/>
      <c r="B134" s="110"/>
      <c r="C134" s="111"/>
      <c r="D134" s="111"/>
      <c r="E134" s="112" t="s">
        <v>91</v>
      </c>
      <c r="F134" s="98"/>
      <c r="G134" s="113">
        <f>O133</f>
        <v>9890</v>
      </c>
      <c r="H134" s="98"/>
      <c r="K134" s="92"/>
      <c r="L134" s="92"/>
      <c r="N134" s="3"/>
      <c r="O134" s="3"/>
      <c r="P134" s="3"/>
      <c r="Q134" s="3"/>
      <c r="R134" s="3"/>
      <c r="S134" s="3"/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20.25" customHeight="1">
      <c r="A135" s="3"/>
      <c r="B135" s="110"/>
      <c r="C135" s="111"/>
      <c r="D135" s="111"/>
      <c r="E135" s="112" t="s">
        <v>92</v>
      </c>
      <c r="F135" s="98"/>
      <c r="G135" s="114"/>
      <c r="H135" s="98"/>
      <c r="K135" s="92"/>
      <c r="L135" s="92"/>
      <c r="N135" s="3"/>
      <c r="O135" s="3"/>
      <c r="P135" s="3"/>
      <c r="Q135" s="3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20.25" customHeight="1">
      <c r="A136" s="3"/>
      <c r="B136" s="110"/>
      <c r="C136" s="111"/>
      <c r="D136" s="111"/>
      <c r="E136" s="112" t="s">
        <v>93</v>
      </c>
      <c r="F136" s="98"/>
      <c r="G136" s="114"/>
      <c r="H136" s="98"/>
      <c r="K136" s="92"/>
      <c r="L136" s="92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20.25" customHeight="1">
      <c r="A137" s="102"/>
      <c r="B137" s="102"/>
      <c r="C137" s="111"/>
      <c r="D137" s="111"/>
      <c r="E137" s="112" t="s">
        <v>94</v>
      </c>
      <c r="F137" s="98"/>
      <c r="G137" s="114"/>
      <c r="H137" s="98"/>
      <c r="K137" s="92"/>
      <c r="L137" s="92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20.25" customHeight="1">
      <c r="A138" s="102"/>
      <c r="B138" s="102"/>
      <c r="C138" s="111"/>
      <c r="D138" s="111"/>
      <c r="E138" s="112" t="s">
        <v>95</v>
      </c>
      <c r="F138" s="98"/>
      <c r="G138" s="113">
        <v>0.0</v>
      </c>
      <c r="H138" s="98"/>
      <c r="I138" s="3"/>
      <c r="J138" s="3"/>
      <c r="K138" s="92"/>
      <c r="L138" s="92"/>
      <c r="M138" s="3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8.75" customHeight="1">
      <c r="A139" s="102"/>
      <c r="B139" s="102"/>
      <c r="C139" s="111"/>
      <c r="D139" s="111"/>
      <c r="E139" s="112" t="s">
        <v>26</v>
      </c>
      <c r="F139" s="98"/>
      <c r="G139" s="113">
        <f>SUM(G133:G138)</f>
        <v>42130</v>
      </c>
      <c r="H139" s="98"/>
      <c r="I139" s="3"/>
      <c r="J139" s="3"/>
      <c r="K139" s="92"/>
      <c r="L139" s="92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102"/>
      <c r="B140" s="102"/>
      <c r="C140" s="102"/>
      <c r="D140" s="102"/>
      <c r="E140" s="102"/>
      <c r="F140" s="102"/>
      <c r="G140" s="102"/>
      <c r="H140" s="10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102"/>
      <c r="B142" s="102"/>
      <c r="C142" s="102"/>
      <c r="D142" s="102"/>
      <c r="E142" s="102"/>
      <c r="F142" s="102"/>
      <c r="G142" s="102"/>
      <c r="H142" s="10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102"/>
      <c r="B143" s="102"/>
      <c r="C143" s="102"/>
      <c r="D143" s="102"/>
      <c r="E143" s="102"/>
      <c r="F143" s="102"/>
      <c r="G143" s="102"/>
      <c r="H143" s="10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19">
        <f t="shared" ref="S152:S155" si="53">E163*H163</f>
        <v>0</v>
      </c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19">
        <f t="shared" si="53"/>
        <v>0</v>
      </c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19">
        <f t="shared" si="53"/>
        <v>0</v>
      </c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19">
        <f t="shared" si="53"/>
        <v>0</v>
      </c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5.75" customHeight="1">
      <c r="A344" s="3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"/>
      <c r="V344" s="2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5.75" customHeight="1">
      <c r="A345" s="3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"/>
      <c r="V345" s="2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5.75" customHeight="1">
      <c r="A346" s="3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"/>
      <c r="V346" s="2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5.75" customHeight="1">
      <c r="A347" s="3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"/>
      <c r="V347" s="2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5.75" customHeight="1">
      <c r="A348" s="3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"/>
      <c r="V348" s="2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15.75" customHeight="1">
      <c r="A349" s="3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"/>
      <c r="V349" s="2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15.75" customHeight="1">
      <c r="A350" s="3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"/>
      <c r="V350" s="2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15.75" customHeight="1">
      <c r="A351" s="3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"/>
      <c r="V351" s="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15.75" customHeight="1">
      <c r="A352" s="3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"/>
      <c r="V352" s="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15.75" customHeight="1">
      <c r="A353" s="3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"/>
      <c r="V353" s="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15.75" customHeight="1">
      <c r="A354" s="3"/>
      <c r="B354" s="2"/>
      <c r="C354" s="2"/>
      <c r="D354" s="2"/>
      <c r="E354" s="2"/>
      <c r="F354" s="2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2"/>
      <c r="V354" s="2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15.75" customHeight="1">
      <c r="A355" s="3"/>
      <c r="B355" s="2"/>
      <c r="C355" s="2"/>
      <c r="D355" s="2"/>
      <c r="E355" s="2"/>
      <c r="F355" s="2"/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2"/>
      <c r="V355" s="2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  <row r="1020" ht="15.75" customHeight="1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</row>
    <row r="1021" ht="15.75" customHeight="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</row>
    <row r="1022" ht="15.75" customHeight="1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</row>
    <row r="1023" ht="15.75" customHeight="1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</row>
    <row r="1024" ht="15.75" customHeight="1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</row>
    <row r="1025" ht="15.75" customHeight="1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</row>
    <row r="1026" ht="15.75" customHeight="1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</row>
    <row r="1027" ht="15.75" customHeight="1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</row>
    <row r="1028" ht="15.75" customHeight="1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</row>
    <row r="1029" ht="15.75" customHeight="1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</row>
    <row r="1030" ht="15.75" customHeight="1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</row>
    <row r="1031" ht="15.75" customHeight="1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</row>
    <row r="1032" ht="15.75" customHeight="1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</row>
    <row r="1033" ht="15.75" customHeight="1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</row>
    <row r="1034" ht="15.75" customHeight="1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</row>
    <row r="1035" ht="15.75" customHeight="1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</row>
    <row r="1036" ht="15.75" customHeight="1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</row>
    <row r="1037" ht="15.75" customHeight="1">
      <c r="A1037" s="115"/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</row>
    <row r="1038" ht="15.75" customHeight="1">
      <c r="A1038" s="115"/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</row>
  </sheetData>
  <mergeCells count="137">
    <mergeCell ref="M114:N114"/>
    <mergeCell ref="M115:N115"/>
    <mergeCell ref="M111:N111"/>
    <mergeCell ref="O111:P111"/>
    <mergeCell ref="M112:N112"/>
    <mergeCell ref="O112:P112"/>
    <mergeCell ref="M113:N113"/>
    <mergeCell ref="O113:P113"/>
    <mergeCell ref="O114:P114"/>
    <mergeCell ref="O115:P115"/>
    <mergeCell ref="C106:D106"/>
    <mergeCell ref="E106:F106"/>
    <mergeCell ref="N106:O106"/>
    <mergeCell ref="B107:H107"/>
    <mergeCell ref="B108:C108"/>
    <mergeCell ref="D108:F108"/>
    <mergeCell ref="G108:H108"/>
    <mergeCell ref="D111:F111"/>
    <mergeCell ref="G111:H111"/>
    <mergeCell ref="M107:Q107"/>
    <mergeCell ref="M108:N108"/>
    <mergeCell ref="O108:P108"/>
    <mergeCell ref="M109:N109"/>
    <mergeCell ref="O109:P109"/>
    <mergeCell ref="M110:N110"/>
    <mergeCell ref="O110:P110"/>
    <mergeCell ref="B109:C109"/>
    <mergeCell ref="D109:F109"/>
    <mergeCell ref="G109:H109"/>
    <mergeCell ref="B110:C110"/>
    <mergeCell ref="D110:F110"/>
    <mergeCell ref="G110:H110"/>
    <mergeCell ref="B111:C111"/>
    <mergeCell ref="D114:F114"/>
    <mergeCell ref="G114:H114"/>
    <mergeCell ref="B112:C112"/>
    <mergeCell ref="D112:F112"/>
    <mergeCell ref="G112:H112"/>
    <mergeCell ref="B113:C113"/>
    <mergeCell ref="D113:F113"/>
    <mergeCell ref="G113:H113"/>
    <mergeCell ref="B114:C114"/>
    <mergeCell ref="D118:F118"/>
    <mergeCell ref="G118:H118"/>
    <mergeCell ref="D124:F124"/>
    <mergeCell ref="G124:H124"/>
    <mergeCell ref="B122:C122"/>
    <mergeCell ref="D122:F122"/>
    <mergeCell ref="G122:H122"/>
    <mergeCell ref="B123:C123"/>
    <mergeCell ref="D123:F123"/>
    <mergeCell ref="G123:H123"/>
    <mergeCell ref="B124:C124"/>
    <mergeCell ref="D127:F127"/>
    <mergeCell ref="G127:H127"/>
    <mergeCell ref="B128:C128"/>
    <mergeCell ref="D128:F128"/>
    <mergeCell ref="G128:H128"/>
    <mergeCell ref="B125:C125"/>
    <mergeCell ref="D125:F125"/>
    <mergeCell ref="G125:H125"/>
    <mergeCell ref="B126:C126"/>
    <mergeCell ref="D126:F126"/>
    <mergeCell ref="G126:H126"/>
    <mergeCell ref="B127:C127"/>
    <mergeCell ref="O129:P129"/>
    <mergeCell ref="O130:P130"/>
    <mergeCell ref="O122:P122"/>
    <mergeCell ref="O123:P123"/>
    <mergeCell ref="O124:P124"/>
    <mergeCell ref="O125:P125"/>
    <mergeCell ref="O126:P126"/>
    <mergeCell ref="O127:P127"/>
    <mergeCell ref="O128:P128"/>
    <mergeCell ref="M131:N131"/>
    <mergeCell ref="M132:N132"/>
    <mergeCell ref="M128:N128"/>
    <mergeCell ref="M129:N129"/>
    <mergeCell ref="M130:N130"/>
    <mergeCell ref="O131:P131"/>
    <mergeCell ref="B132:C132"/>
    <mergeCell ref="G132:H132"/>
    <mergeCell ref="O132:P132"/>
    <mergeCell ref="E138:F138"/>
    <mergeCell ref="E139:F139"/>
    <mergeCell ref="E135:F135"/>
    <mergeCell ref="G135:H135"/>
    <mergeCell ref="E136:F136"/>
    <mergeCell ref="G136:H136"/>
    <mergeCell ref="E137:F137"/>
    <mergeCell ref="G137:H137"/>
    <mergeCell ref="G138:H138"/>
    <mergeCell ref="G139:H139"/>
    <mergeCell ref="B115:C115"/>
    <mergeCell ref="D115:F115"/>
    <mergeCell ref="G115:H115"/>
    <mergeCell ref="D116:F116"/>
    <mergeCell ref="G116:H116"/>
    <mergeCell ref="M116:N116"/>
    <mergeCell ref="O116:P116"/>
    <mergeCell ref="B116:C116"/>
    <mergeCell ref="B117:C117"/>
    <mergeCell ref="D117:F117"/>
    <mergeCell ref="G117:H117"/>
    <mergeCell ref="M117:N117"/>
    <mergeCell ref="O117:P117"/>
    <mergeCell ref="B118:C118"/>
    <mergeCell ref="D121:F121"/>
    <mergeCell ref="G121:H121"/>
    <mergeCell ref="B119:C119"/>
    <mergeCell ref="D119:F119"/>
    <mergeCell ref="G119:H119"/>
    <mergeCell ref="B120:C120"/>
    <mergeCell ref="D120:F120"/>
    <mergeCell ref="G120:H120"/>
    <mergeCell ref="B121:C121"/>
    <mergeCell ref="M118:N118"/>
    <mergeCell ref="O118:P118"/>
    <mergeCell ref="M119:N119"/>
    <mergeCell ref="O119:P119"/>
    <mergeCell ref="M120:N120"/>
    <mergeCell ref="O120:P120"/>
    <mergeCell ref="O121:P121"/>
    <mergeCell ref="M121:N121"/>
    <mergeCell ref="M122:N122"/>
    <mergeCell ref="M123:N123"/>
    <mergeCell ref="M124:N124"/>
    <mergeCell ref="M125:N125"/>
    <mergeCell ref="M126:N126"/>
    <mergeCell ref="M127:N127"/>
    <mergeCell ref="D132:F132"/>
    <mergeCell ref="E133:F133"/>
    <mergeCell ref="G133:H133"/>
    <mergeCell ref="M133:N133"/>
    <mergeCell ref="O133:P133"/>
    <mergeCell ref="E134:F134"/>
    <mergeCell ref="G134:H13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45440.0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26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/>
      <c r="D9" s="19">
        <f t="shared" si="1"/>
        <v>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0</v>
      </c>
      <c r="L9" s="21">
        <f t="shared" si="5"/>
        <v>0</v>
      </c>
      <c r="M9" s="20">
        <v>360.0</v>
      </c>
      <c r="N9" s="19">
        <v>43.2</v>
      </c>
      <c r="O9" s="19">
        <v>36.0</v>
      </c>
      <c r="P9" s="19">
        <f t="shared" si="6"/>
        <v>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/>
      <c r="D10" s="19">
        <f t="shared" si="1"/>
        <v>0</v>
      </c>
      <c r="E10" s="20">
        <v>1400.0</v>
      </c>
      <c r="F10" s="19"/>
      <c r="G10" s="19">
        <f t="shared" si="2"/>
        <v>0</v>
      </c>
      <c r="H10" s="20">
        <v>1375.0</v>
      </c>
      <c r="I10" s="117"/>
      <c r="J10" s="19">
        <f t="shared" si="3"/>
        <v>0</v>
      </c>
      <c r="K10" s="19">
        <f t="shared" si="4"/>
        <v>0</v>
      </c>
      <c r="L10" s="21">
        <f t="shared" si="5"/>
        <v>0</v>
      </c>
      <c r="M10" s="20">
        <v>1125.0</v>
      </c>
      <c r="N10" s="19">
        <v>135.0</v>
      </c>
      <c r="O10" s="19">
        <v>112.5</v>
      </c>
      <c r="P10" s="19">
        <f t="shared" si="6"/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>
        <v>1.0</v>
      </c>
      <c r="D12" s="19">
        <f t="shared" si="1"/>
        <v>1440</v>
      </c>
      <c r="E12" s="20">
        <v>1400.0</v>
      </c>
      <c r="F12" s="19"/>
      <c r="G12" s="19">
        <f t="shared" si="2"/>
        <v>0</v>
      </c>
      <c r="H12" s="20">
        <v>1375.0</v>
      </c>
      <c r="I12" s="117"/>
      <c r="J12" s="19">
        <f t="shared" si="3"/>
        <v>0</v>
      </c>
      <c r="K12" s="19">
        <f t="shared" si="4"/>
        <v>1440</v>
      </c>
      <c r="L12" s="21">
        <f t="shared" si="5"/>
        <v>1</v>
      </c>
      <c r="M12" s="20">
        <v>1125.0</v>
      </c>
      <c r="N12" s="19">
        <v>135.0</v>
      </c>
      <c r="O12" s="19">
        <v>112.5</v>
      </c>
      <c r="P12" s="19">
        <f t="shared" si="6"/>
        <v>315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2.0</v>
      </c>
      <c r="D13" s="19">
        <f t="shared" si="1"/>
        <v>900</v>
      </c>
      <c r="E13" s="20">
        <v>440.0</v>
      </c>
      <c r="F13" s="117"/>
      <c r="G13" s="19">
        <f t="shared" si="2"/>
        <v>0</v>
      </c>
      <c r="H13" s="20">
        <v>425.0</v>
      </c>
      <c r="I13" s="19"/>
      <c r="J13" s="19">
        <f t="shared" si="3"/>
        <v>0</v>
      </c>
      <c r="K13" s="19">
        <f t="shared" si="4"/>
        <v>900</v>
      </c>
      <c r="L13" s="21">
        <f t="shared" si="5"/>
        <v>2</v>
      </c>
      <c r="M13" s="20">
        <v>360.0</v>
      </c>
      <c r="N13" s="19">
        <v>43.2</v>
      </c>
      <c r="O13" s="19">
        <v>36.0</v>
      </c>
      <c r="P13" s="19">
        <f t="shared" si="6"/>
        <v>180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>
        <v>1.0</v>
      </c>
      <c r="D14" s="19">
        <f t="shared" si="1"/>
        <v>500</v>
      </c>
      <c r="E14" s="20">
        <v>480.0</v>
      </c>
      <c r="F14" s="19"/>
      <c r="G14" s="19">
        <f t="shared" si="2"/>
        <v>0</v>
      </c>
      <c r="H14" s="20">
        <v>450.0</v>
      </c>
      <c r="I14" s="117">
        <v>1.0</v>
      </c>
      <c r="J14" s="19">
        <f t="shared" si="3"/>
        <v>450</v>
      </c>
      <c r="K14" s="19">
        <f t="shared" si="4"/>
        <v>950</v>
      </c>
      <c r="L14" s="21">
        <f t="shared" si="5"/>
        <v>2</v>
      </c>
      <c r="M14" s="20">
        <v>360.0</v>
      </c>
      <c r="N14" s="19">
        <v>43.2</v>
      </c>
      <c r="O14" s="19">
        <v>36.0</v>
      </c>
      <c r="P14" s="19">
        <f t="shared" si="6"/>
        <v>230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/>
      <c r="D15" s="19">
        <f t="shared" si="1"/>
        <v>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0</v>
      </c>
      <c r="L15" s="21">
        <f t="shared" si="5"/>
        <v>0</v>
      </c>
      <c r="M15" s="20">
        <v>200.0</v>
      </c>
      <c r="N15" s="19">
        <v>24.0</v>
      </c>
      <c r="O15" s="19">
        <v>20.0</v>
      </c>
      <c r="P15" s="19">
        <f t="shared" si="6"/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>
        <v>1.0</v>
      </c>
      <c r="D16" s="19">
        <f t="shared" si="1"/>
        <v>1650</v>
      </c>
      <c r="E16" s="20">
        <v>1600.0</v>
      </c>
      <c r="F16" s="19"/>
      <c r="G16" s="19">
        <f t="shared" si="2"/>
        <v>0</v>
      </c>
      <c r="H16" s="20">
        <v>1500.0</v>
      </c>
      <c r="I16" s="117"/>
      <c r="J16" s="19">
        <f t="shared" si="3"/>
        <v>0</v>
      </c>
      <c r="K16" s="19">
        <f t="shared" si="4"/>
        <v>1650</v>
      </c>
      <c r="L16" s="21">
        <f t="shared" si="5"/>
        <v>1</v>
      </c>
      <c r="M16" s="20">
        <v>1125.0</v>
      </c>
      <c r="N16" s="19">
        <v>135.0</v>
      </c>
      <c r="O16" s="19">
        <v>112.5</v>
      </c>
      <c r="P16" s="32">
        <f t="shared" si="6"/>
        <v>525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4490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450</v>
      </c>
      <c r="K17" s="118">
        <f t="shared" si="4"/>
        <v>4940</v>
      </c>
      <c r="L17" s="119">
        <f>SUM(L5:L16)</f>
        <v>6</v>
      </c>
      <c r="M17" s="35" t="s">
        <v>26</v>
      </c>
      <c r="N17" s="33"/>
      <c r="O17" s="33"/>
      <c r="P17" s="33">
        <f>SUM(P5:P16)</f>
        <v>1250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8">
        <v>1.0</v>
      </c>
      <c r="D19" s="32">
        <f t="shared" ref="D19:D27" si="7">B19*C19</f>
        <v>375</v>
      </c>
      <c r="E19" s="20">
        <v>350.0</v>
      </c>
      <c r="F19" s="43"/>
      <c r="G19" s="19">
        <f t="shared" ref="G19:G27" si="8">E19*F19</f>
        <v>0</v>
      </c>
      <c r="H19" s="20">
        <v>325.0</v>
      </c>
      <c r="I19" s="32"/>
      <c r="J19" s="32">
        <f t="shared" ref="J19:J27" si="9">H19*I19</f>
        <v>0</v>
      </c>
      <c r="K19" s="19">
        <f t="shared" ref="K19:K28" si="10">D19+G19+J19</f>
        <v>375</v>
      </c>
      <c r="L19" s="21">
        <f t="shared" ref="L19:L27" si="11">C19+F19+I19</f>
        <v>1</v>
      </c>
      <c r="M19" s="20">
        <v>250.0</v>
      </c>
      <c r="N19" s="19">
        <v>30.0</v>
      </c>
      <c r="O19" s="19">
        <v>25.0</v>
      </c>
      <c r="P19" s="19">
        <f t="shared" ref="P19:P27" si="12">((B19-M19)*C19)+((E19-M19)*F19)+((H19-M19)*I19)</f>
        <v>125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>
        <v>3.0</v>
      </c>
      <c r="D20" s="19">
        <f t="shared" si="7"/>
        <v>5700</v>
      </c>
      <c r="E20" s="20">
        <v>1700.0</v>
      </c>
      <c r="F20" s="26"/>
      <c r="G20" s="19">
        <f t="shared" si="8"/>
        <v>0</v>
      </c>
      <c r="H20" s="20">
        <v>1500.0</v>
      </c>
      <c r="I20" s="117"/>
      <c r="J20" s="19">
        <f t="shared" si="9"/>
        <v>0</v>
      </c>
      <c r="K20" s="19">
        <f t="shared" si="10"/>
        <v>5700</v>
      </c>
      <c r="L20" s="21">
        <f t="shared" si="11"/>
        <v>3</v>
      </c>
      <c r="M20" s="20">
        <v>1200.0</v>
      </c>
      <c r="N20" s="19">
        <v>144.0</v>
      </c>
      <c r="O20" s="19">
        <v>120.0</v>
      </c>
      <c r="P20" s="19">
        <f t="shared" si="12"/>
        <v>2100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121" t="s">
        <v>111</v>
      </c>
      <c r="B21" s="68">
        <v>860.0</v>
      </c>
      <c r="C21" s="26"/>
      <c r="D21" s="19">
        <f t="shared" si="7"/>
        <v>0</v>
      </c>
      <c r="E21" s="122">
        <v>750.0</v>
      </c>
      <c r="F21" s="26"/>
      <c r="G21" s="19">
        <f t="shared" si="8"/>
        <v>0</v>
      </c>
      <c r="H21" s="122">
        <v>700.0</v>
      </c>
      <c r="I21" s="19"/>
      <c r="J21" s="19">
        <f t="shared" si="9"/>
        <v>0</v>
      </c>
      <c r="K21" s="19">
        <f t="shared" si="10"/>
        <v>0</v>
      </c>
      <c r="L21" s="21">
        <f t="shared" si="11"/>
        <v>0</v>
      </c>
      <c r="M21" s="20"/>
      <c r="N21" s="19"/>
      <c r="O21" s="19"/>
      <c r="P21" s="19">
        <f t="shared" si="12"/>
        <v>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30</v>
      </c>
      <c r="B22" s="68">
        <v>800.0</v>
      </c>
      <c r="C22" s="26">
        <v>1.0</v>
      </c>
      <c r="D22" s="19">
        <f t="shared" si="7"/>
        <v>800</v>
      </c>
      <c r="E22" s="20">
        <v>800.0</v>
      </c>
      <c r="F22" s="26"/>
      <c r="G22" s="19">
        <f t="shared" si="8"/>
        <v>0</v>
      </c>
      <c r="H22" s="20">
        <v>750.0</v>
      </c>
      <c r="I22" s="19"/>
      <c r="J22" s="19">
        <f t="shared" si="9"/>
        <v>0</v>
      </c>
      <c r="K22" s="19">
        <f t="shared" si="10"/>
        <v>800</v>
      </c>
      <c r="L22" s="21">
        <f t="shared" si="11"/>
        <v>1</v>
      </c>
      <c r="M22" s="20">
        <v>600.0</v>
      </c>
      <c r="N22" s="19">
        <v>72.0</v>
      </c>
      <c r="O22" s="19">
        <v>60.0</v>
      </c>
      <c r="P22" s="19">
        <f t="shared" si="12"/>
        <v>200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31</v>
      </c>
      <c r="B23" s="17">
        <v>2800.0</v>
      </c>
      <c r="C23" s="18"/>
      <c r="D23" s="19">
        <f t="shared" si="7"/>
        <v>0</v>
      </c>
      <c r="E23" s="20"/>
      <c r="F23" s="18"/>
      <c r="G23" s="19">
        <f t="shared" si="8"/>
        <v>0</v>
      </c>
      <c r="H23" s="20"/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>
        <v>96.0</v>
      </c>
      <c r="O23" s="19">
        <v>80.0</v>
      </c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32</v>
      </c>
      <c r="B24" s="17">
        <v>2000.0</v>
      </c>
      <c r="C24" s="18"/>
      <c r="D24" s="19">
        <f t="shared" si="7"/>
        <v>0</v>
      </c>
      <c r="E24" s="20">
        <v>1800.0</v>
      </c>
      <c r="F24" s="18"/>
      <c r="G24" s="19">
        <f t="shared" si="8"/>
        <v>0</v>
      </c>
      <c r="H24" s="20">
        <v>1500.0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1500.0</v>
      </c>
      <c r="C25" s="26"/>
      <c r="D25" s="19">
        <f t="shared" si="7"/>
        <v>0</v>
      </c>
      <c r="E25" s="20">
        <v>1400.0</v>
      </c>
      <c r="F25" s="18"/>
      <c r="G25" s="19">
        <f t="shared" si="8"/>
        <v>0</v>
      </c>
      <c r="H25" s="20">
        <v>1300.0</v>
      </c>
      <c r="I25" s="19"/>
      <c r="J25" s="19">
        <f t="shared" si="9"/>
        <v>0</v>
      </c>
      <c r="K25" s="19">
        <f t="shared" si="10"/>
        <v>0</v>
      </c>
      <c r="L25" s="21">
        <f t="shared" si="11"/>
        <v>0</v>
      </c>
      <c r="M25" s="20">
        <v>800.0</v>
      </c>
      <c r="N25" s="19"/>
      <c r="O25" s="19"/>
      <c r="P25" s="19">
        <f t="shared" si="12"/>
        <v>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22" t="s">
        <v>33</v>
      </c>
      <c r="B26" s="17">
        <v>1000.0</v>
      </c>
      <c r="C26" s="18"/>
      <c r="D26" s="19">
        <f t="shared" si="7"/>
        <v>0</v>
      </c>
      <c r="E26" s="20">
        <v>980.0</v>
      </c>
      <c r="F26" s="18"/>
      <c r="G26" s="19">
        <f t="shared" si="8"/>
        <v>0</v>
      </c>
      <c r="H26" s="20">
        <v>950.0</v>
      </c>
      <c r="I26" s="19"/>
      <c r="J26" s="19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20.25" customHeight="1">
      <c r="A27" s="44" t="s">
        <v>34</v>
      </c>
      <c r="B27" s="17">
        <v>1500.0</v>
      </c>
      <c r="C27" s="26"/>
      <c r="D27" s="19">
        <f t="shared" si="7"/>
        <v>0</v>
      </c>
      <c r="E27" s="20"/>
      <c r="F27" s="18"/>
      <c r="G27" s="19">
        <f t="shared" si="8"/>
        <v>0</v>
      </c>
      <c r="H27" s="20"/>
      <c r="I27" s="32"/>
      <c r="J27" s="32">
        <f t="shared" si="9"/>
        <v>0</v>
      </c>
      <c r="K27" s="19">
        <f t="shared" si="10"/>
        <v>0</v>
      </c>
      <c r="L27" s="21">
        <f t="shared" si="11"/>
        <v>0</v>
      </c>
      <c r="M27" s="20">
        <v>800.0</v>
      </c>
      <c r="N27" s="19"/>
      <c r="O27" s="19"/>
      <c r="P27" s="19">
        <f t="shared" si="12"/>
        <v>0</v>
      </c>
      <c r="Q27" s="3"/>
      <c r="R27" s="3"/>
      <c r="S27" s="3"/>
      <c r="T27" s="3"/>
      <c r="U27" s="2"/>
      <c r="V27" s="2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8.75" customHeight="1">
      <c r="A28" s="3"/>
      <c r="B28" s="33"/>
      <c r="C28" s="33" t="s">
        <v>26</v>
      </c>
      <c r="D28" s="33">
        <f>SUM(D19:D27)</f>
        <v>6875</v>
      </c>
      <c r="E28" s="33"/>
      <c r="F28" s="33" t="s">
        <v>26</v>
      </c>
      <c r="G28" s="34">
        <f>SUM(G19:G27)</f>
        <v>0</v>
      </c>
      <c r="H28" s="35"/>
      <c r="I28" s="35" t="s">
        <v>26</v>
      </c>
      <c r="J28" s="33">
        <f>SUM(J19:J27)</f>
        <v>0</v>
      </c>
      <c r="K28" s="118">
        <f t="shared" si="10"/>
        <v>6875</v>
      </c>
      <c r="L28" s="119"/>
      <c r="M28" s="35" t="s">
        <v>26</v>
      </c>
      <c r="N28" s="33"/>
      <c r="O28" s="33"/>
      <c r="P28" s="33">
        <f>SUM(P19:P27)</f>
        <v>2425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7.0" customHeight="1">
      <c r="A29" s="45" t="s">
        <v>35</v>
      </c>
      <c r="B29" s="8" t="s">
        <v>2</v>
      </c>
      <c r="C29" s="9" t="s">
        <v>3</v>
      </c>
      <c r="D29" s="10" t="s">
        <v>4</v>
      </c>
      <c r="E29" s="8" t="s">
        <v>5</v>
      </c>
      <c r="F29" s="9" t="s">
        <v>3</v>
      </c>
      <c r="G29" s="9" t="s">
        <v>4</v>
      </c>
      <c r="H29" s="46" t="s">
        <v>6</v>
      </c>
      <c r="I29" s="11" t="s">
        <v>3</v>
      </c>
      <c r="J29" s="11" t="s">
        <v>7</v>
      </c>
      <c r="K29" s="116" t="s">
        <v>96</v>
      </c>
      <c r="L29" s="12" t="s">
        <v>8</v>
      </c>
      <c r="M29" s="8" t="s">
        <v>9</v>
      </c>
      <c r="N29" s="10" t="s">
        <v>10</v>
      </c>
      <c r="O29" s="10" t="s">
        <v>11</v>
      </c>
      <c r="P29" s="9" t="s">
        <v>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6" t="s">
        <v>36</v>
      </c>
      <c r="B30" s="17">
        <v>1450.0</v>
      </c>
      <c r="C30" s="26"/>
      <c r="D30" s="19">
        <f t="shared" ref="D30:D38" si="13">B30*C30</f>
        <v>0</v>
      </c>
      <c r="E30" s="20">
        <v>1400.0</v>
      </c>
      <c r="F30" s="26"/>
      <c r="G30" s="19">
        <f t="shared" ref="G30:G38" si="14">E30*F30</f>
        <v>0</v>
      </c>
      <c r="H30" s="20">
        <v>1300.0</v>
      </c>
      <c r="I30" s="117"/>
      <c r="J30" s="19">
        <f t="shared" ref="J30:J38" si="15">H30*I30</f>
        <v>0</v>
      </c>
      <c r="K30" s="19">
        <f t="shared" ref="K30:K39" si="16">D30+G30+J30</f>
        <v>0</v>
      </c>
      <c r="L30" s="21">
        <f t="shared" ref="L30:L38" si="17">C30+F30+I30</f>
        <v>0</v>
      </c>
      <c r="M30" s="20">
        <v>1000.0</v>
      </c>
      <c r="N30" s="19">
        <v>120.0</v>
      </c>
      <c r="O30" s="19">
        <v>100.0</v>
      </c>
      <c r="P30" s="19">
        <f t="shared" ref="P30:P38" si="18">((B30-M30)*C30)+((E30-M30)*F30)+((H30-M30)*I30)</f>
        <v>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97</v>
      </c>
      <c r="B31" s="68">
        <v>150.0</v>
      </c>
      <c r="C31" s="26"/>
      <c r="D31" s="19">
        <f t="shared" si="13"/>
        <v>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0</v>
      </c>
      <c r="L31" s="21">
        <f t="shared" si="17"/>
        <v>0</v>
      </c>
      <c r="M31" s="122">
        <v>110.0</v>
      </c>
      <c r="N31" s="117">
        <v>12.0</v>
      </c>
      <c r="O31" s="117">
        <v>10.0</v>
      </c>
      <c r="P31" s="19">
        <f t="shared" si="18"/>
        <v>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121" t="s">
        <v>108</v>
      </c>
      <c r="B32" s="68">
        <v>150.0</v>
      </c>
      <c r="C32" s="26"/>
      <c r="D32" s="19">
        <f t="shared" si="13"/>
        <v>0</v>
      </c>
      <c r="E32" s="122">
        <v>140.0</v>
      </c>
      <c r="F32" s="18"/>
      <c r="G32" s="19">
        <f t="shared" si="14"/>
        <v>0</v>
      </c>
      <c r="H32" s="122">
        <v>135.0</v>
      </c>
      <c r="I32" s="19"/>
      <c r="J32" s="19">
        <f t="shared" si="15"/>
        <v>0</v>
      </c>
      <c r="K32" s="19">
        <f t="shared" si="16"/>
        <v>0</v>
      </c>
      <c r="L32" s="21">
        <f t="shared" si="17"/>
        <v>0</v>
      </c>
      <c r="M32" s="122">
        <v>100.0</v>
      </c>
      <c r="N32" s="117">
        <v>12.0</v>
      </c>
      <c r="O32" s="117">
        <v>10.0</v>
      </c>
      <c r="P32" s="19">
        <f t="shared" si="18"/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121" t="s">
        <v>115</v>
      </c>
      <c r="B33" s="68">
        <v>375.0</v>
      </c>
      <c r="C33" s="26"/>
      <c r="D33" s="19">
        <f t="shared" si="13"/>
        <v>0</v>
      </c>
      <c r="E33" s="20">
        <v>360.0</v>
      </c>
      <c r="F33" s="18"/>
      <c r="G33" s="19">
        <f t="shared" si="14"/>
        <v>0</v>
      </c>
      <c r="H33" s="20">
        <v>340.0</v>
      </c>
      <c r="I33" s="19"/>
      <c r="J33" s="19">
        <f t="shared" si="15"/>
        <v>0</v>
      </c>
      <c r="K33" s="19">
        <f t="shared" si="16"/>
        <v>0</v>
      </c>
      <c r="L33" s="21">
        <f t="shared" si="17"/>
        <v>0</v>
      </c>
      <c r="M33" s="20">
        <v>280.0</v>
      </c>
      <c r="N33" s="19">
        <v>33.6</v>
      </c>
      <c r="O33" s="19">
        <v>28.0</v>
      </c>
      <c r="P33" s="19">
        <f t="shared" si="18"/>
        <v>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22" t="s">
        <v>37</v>
      </c>
      <c r="B34" s="17">
        <v>375.0</v>
      </c>
      <c r="C34" s="26"/>
      <c r="D34" s="19">
        <f t="shared" si="13"/>
        <v>0</v>
      </c>
      <c r="E34" s="20">
        <v>360.0</v>
      </c>
      <c r="F34" s="18"/>
      <c r="G34" s="19">
        <f t="shared" si="14"/>
        <v>0</v>
      </c>
      <c r="H34" s="20">
        <v>340.0</v>
      </c>
      <c r="I34" s="19"/>
      <c r="J34" s="19">
        <f t="shared" si="15"/>
        <v>0</v>
      </c>
      <c r="K34" s="19">
        <f t="shared" si="16"/>
        <v>0</v>
      </c>
      <c r="L34" s="21">
        <f t="shared" si="17"/>
        <v>0</v>
      </c>
      <c r="M34" s="20">
        <v>280.0</v>
      </c>
      <c r="N34" s="19">
        <v>33.6</v>
      </c>
      <c r="O34" s="19">
        <v>28.0</v>
      </c>
      <c r="P34" s="19">
        <f t="shared" si="18"/>
        <v>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20.25" customHeight="1">
      <c r="A35" s="47" t="s">
        <v>38</v>
      </c>
      <c r="B35" s="42">
        <v>430.0</v>
      </c>
      <c r="C35" s="48">
        <v>5.0</v>
      </c>
      <c r="D35" s="32">
        <f t="shared" si="13"/>
        <v>2150</v>
      </c>
      <c r="E35" s="20">
        <v>400.0</v>
      </c>
      <c r="F35" s="48"/>
      <c r="G35" s="32">
        <f t="shared" si="14"/>
        <v>0</v>
      </c>
      <c r="H35" s="20">
        <v>350.0</v>
      </c>
      <c r="I35" s="82"/>
      <c r="J35" s="32">
        <f t="shared" si="15"/>
        <v>0</v>
      </c>
      <c r="K35" s="19">
        <f t="shared" si="16"/>
        <v>2150</v>
      </c>
      <c r="L35" s="21">
        <f t="shared" si="17"/>
        <v>5</v>
      </c>
      <c r="M35" s="20">
        <v>260.0</v>
      </c>
      <c r="N35" s="19">
        <v>31.2</v>
      </c>
      <c r="O35" s="19">
        <v>26.0</v>
      </c>
      <c r="P35" s="19">
        <f t="shared" si="18"/>
        <v>850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20.25" customHeight="1">
      <c r="A36" s="49" t="s">
        <v>39</v>
      </c>
      <c r="B36" s="17">
        <v>450.0</v>
      </c>
      <c r="C36" s="26">
        <v>1.0</v>
      </c>
      <c r="D36" s="19">
        <f t="shared" si="13"/>
        <v>450</v>
      </c>
      <c r="E36" s="20">
        <v>430.0</v>
      </c>
      <c r="F36" s="26"/>
      <c r="G36" s="19">
        <f t="shared" si="14"/>
        <v>0</v>
      </c>
      <c r="H36" s="20">
        <v>400.0</v>
      </c>
      <c r="I36" s="117"/>
      <c r="J36" s="19">
        <f t="shared" si="15"/>
        <v>0</v>
      </c>
      <c r="K36" s="19">
        <f t="shared" si="16"/>
        <v>450</v>
      </c>
      <c r="L36" s="21">
        <f t="shared" si="17"/>
        <v>1</v>
      </c>
      <c r="M36" s="20">
        <v>330.0</v>
      </c>
      <c r="N36" s="19">
        <v>39.6</v>
      </c>
      <c r="O36" s="19">
        <v>33.0</v>
      </c>
      <c r="P36" s="19">
        <f t="shared" si="18"/>
        <v>120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9.5" customHeight="1">
      <c r="A37" s="50" t="s">
        <v>40</v>
      </c>
      <c r="B37" s="17">
        <v>450.0</v>
      </c>
      <c r="C37" s="26">
        <v>2.0</v>
      </c>
      <c r="D37" s="19">
        <f t="shared" si="13"/>
        <v>900</v>
      </c>
      <c r="E37" s="20">
        <v>400.0</v>
      </c>
      <c r="F37" s="26"/>
      <c r="G37" s="19">
        <f t="shared" si="14"/>
        <v>0</v>
      </c>
      <c r="H37" s="20">
        <v>375.0</v>
      </c>
      <c r="I37" s="117"/>
      <c r="J37" s="19">
        <f t="shared" si="15"/>
        <v>0</v>
      </c>
      <c r="K37" s="19">
        <f t="shared" si="16"/>
        <v>900</v>
      </c>
      <c r="L37" s="21">
        <f t="shared" si="17"/>
        <v>2</v>
      </c>
      <c r="M37" s="20">
        <v>280.0</v>
      </c>
      <c r="N37" s="19">
        <v>33.6</v>
      </c>
      <c r="O37" s="19">
        <v>28.0</v>
      </c>
      <c r="P37" s="32">
        <f t="shared" si="18"/>
        <v>340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19.5" customHeight="1">
      <c r="A38" s="31" t="s">
        <v>41</v>
      </c>
      <c r="B38" s="17">
        <v>220.0</v>
      </c>
      <c r="C38" s="18"/>
      <c r="D38" s="19">
        <f t="shared" si="13"/>
        <v>0</v>
      </c>
      <c r="E38" s="51"/>
      <c r="F38" s="18"/>
      <c r="G38" s="19">
        <f t="shared" si="14"/>
        <v>0</v>
      </c>
      <c r="H38" s="20"/>
      <c r="I38" s="19"/>
      <c r="J38" s="19">
        <f t="shared" si="15"/>
        <v>0</v>
      </c>
      <c r="K38" s="19">
        <f t="shared" si="16"/>
        <v>0</v>
      </c>
      <c r="L38" s="21">
        <f t="shared" si="17"/>
        <v>0</v>
      </c>
      <c r="M38" s="20">
        <v>120.0</v>
      </c>
      <c r="N38" s="19"/>
      <c r="O38" s="19"/>
      <c r="P38" s="32">
        <f t="shared" si="18"/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15.75" customHeight="1">
      <c r="A39" s="3"/>
      <c r="B39" s="33"/>
      <c r="C39" s="33" t="s">
        <v>26</v>
      </c>
      <c r="D39" s="33">
        <f>SUM(D30:D38)</f>
        <v>3500</v>
      </c>
      <c r="E39" s="33"/>
      <c r="F39" s="33" t="s">
        <v>26</v>
      </c>
      <c r="G39" s="34">
        <f>SUM(G30:G38)</f>
        <v>0</v>
      </c>
      <c r="H39" s="35"/>
      <c r="I39" s="35" t="s">
        <v>26</v>
      </c>
      <c r="J39" s="33">
        <f>SUM(J30:J38)</f>
        <v>0</v>
      </c>
      <c r="K39" s="118">
        <f t="shared" si="16"/>
        <v>3500</v>
      </c>
      <c r="L39" s="119"/>
      <c r="M39" s="35" t="s">
        <v>26</v>
      </c>
      <c r="N39" s="33"/>
      <c r="O39" s="33"/>
      <c r="P39" s="33">
        <f>SUM(P27:P35)</f>
        <v>3275</v>
      </c>
      <c r="Q39" s="3"/>
      <c r="R39" s="3"/>
      <c r="S39" s="3"/>
      <c r="T39" s="3"/>
      <c r="U39" s="2"/>
      <c r="V39" s="2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27.0" customHeight="1">
      <c r="A40" s="139" t="s">
        <v>112</v>
      </c>
      <c r="B40" s="8" t="s">
        <v>2</v>
      </c>
      <c r="C40" s="9" t="s">
        <v>3</v>
      </c>
      <c r="D40" s="10" t="s">
        <v>4</v>
      </c>
      <c r="E40" s="8" t="s">
        <v>5</v>
      </c>
      <c r="F40" s="9" t="s">
        <v>3</v>
      </c>
      <c r="G40" s="9" t="s">
        <v>4</v>
      </c>
      <c r="H40" s="46" t="s">
        <v>6</v>
      </c>
      <c r="I40" s="11" t="s">
        <v>3</v>
      </c>
      <c r="J40" s="11" t="s">
        <v>7</v>
      </c>
      <c r="K40" s="116" t="s">
        <v>96</v>
      </c>
      <c r="L40" s="12" t="s">
        <v>8</v>
      </c>
      <c r="M40" s="8" t="s">
        <v>9</v>
      </c>
      <c r="N40" s="10" t="s">
        <v>10</v>
      </c>
      <c r="O40" s="10" t="s">
        <v>11</v>
      </c>
      <c r="P40" s="9" t="s">
        <v>12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19.5" customHeight="1">
      <c r="A41" s="50" t="s">
        <v>113</v>
      </c>
      <c r="B41" s="68">
        <v>400.0</v>
      </c>
      <c r="C41" s="26"/>
      <c r="D41" s="19">
        <f>B41*C41</f>
        <v>0</v>
      </c>
      <c r="E41" s="51"/>
      <c r="F41" s="18"/>
      <c r="G41" s="19">
        <f>E41*F41</f>
        <v>0</v>
      </c>
      <c r="H41" s="20"/>
      <c r="I41" s="19"/>
      <c r="J41" s="19">
        <f>H41*I41</f>
        <v>0</v>
      </c>
      <c r="K41" s="19">
        <f t="shared" ref="K41:K42" si="19">D41+G41+J41</f>
        <v>0</v>
      </c>
      <c r="L41" s="21">
        <f>C41+F41+I41</f>
        <v>0</v>
      </c>
      <c r="M41" s="122">
        <v>350.0</v>
      </c>
      <c r="N41" s="19"/>
      <c r="O41" s="19"/>
      <c r="P41" s="32">
        <f>((B41-M41)*C41)+((E41-M41)*F41)+((H41-M41)*I41)</f>
        <v>0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5.75" customHeight="1">
      <c r="A42" s="3"/>
      <c r="B42" s="33"/>
      <c r="C42" s="33" t="s">
        <v>26</v>
      </c>
      <c r="D42" s="33">
        <f>D41</f>
        <v>0</v>
      </c>
      <c r="E42" s="33"/>
      <c r="F42" s="33" t="s">
        <v>26</v>
      </c>
      <c r="G42" s="34">
        <f>G41</f>
        <v>0</v>
      </c>
      <c r="H42" s="35"/>
      <c r="I42" s="35" t="s">
        <v>26</v>
      </c>
      <c r="J42" s="33">
        <f>J41</f>
        <v>0</v>
      </c>
      <c r="K42" s="118">
        <f t="shared" si="19"/>
        <v>0</v>
      </c>
      <c r="L42" s="119"/>
      <c r="M42" s="35" t="s">
        <v>26</v>
      </c>
      <c r="N42" s="33"/>
      <c r="O42" s="33"/>
      <c r="P42" s="33">
        <f>SUM(P30:P38)</f>
        <v>1310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5.5" customHeight="1">
      <c r="A43" s="36" t="s">
        <v>42</v>
      </c>
      <c r="B43" s="8" t="s">
        <v>2</v>
      </c>
      <c r="C43" s="37" t="s">
        <v>3</v>
      </c>
      <c r="D43" s="38" t="s">
        <v>4</v>
      </c>
      <c r="E43" s="39" t="s">
        <v>5</v>
      </c>
      <c r="F43" s="37" t="s">
        <v>3</v>
      </c>
      <c r="G43" s="37" t="s">
        <v>4</v>
      </c>
      <c r="H43" s="40" t="s">
        <v>6</v>
      </c>
      <c r="I43" s="41" t="s">
        <v>3</v>
      </c>
      <c r="J43" s="41" t="s">
        <v>7</v>
      </c>
      <c r="K43" s="116" t="s">
        <v>96</v>
      </c>
      <c r="L43" s="12" t="s">
        <v>8</v>
      </c>
      <c r="M43" s="8" t="s">
        <v>9</v>
      </c>
      <c r="N43" s="10" t="s">
        <v>10</v>
      </c>
      <c r="O43" s="10" t="s">
        <v>11</v>
      </c>
      <c r="P43" s="41" t="s">
        <v>12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22" t="s">
        <v>43</v>
      </c>
      <c r="B44" s="17">
        <v>250.0</v>
      </c>
      <c r="C44" s="18"/>
      <c r="D44" s="18">
        <f t="shared" ref="D44:D64" si="20">B44*C44</f>
        <v>0</v>
      </c>
      <c r="E44" s="20"/>
      <c r="F44" s="18"/>
      <c r="G44" s="18">
        <f t="shared" ref="G44:G64" si="21">E44*F44</f>
        <v>0</v>
      </c>
      <c r="H44" s="20"/>
      <c r="I44" s="19"/>
      <c r="J44" s="21">
        <f t="shared" ref="J44:J64" si="22">H44*I44</f>
        <v>0</v>
      </c>
      <c r="K44" s="19">
        <f t="shared" ref="K44:K65" si="23">D44+G44+J44</f>
        <v>0</v>
      </c>
      <c r="L44" s="21">
        <f t="shared" ref="L44:L64" si="24">C44+F44+I44</f>
        <v>0</v>
      </c>
      <c r="M44" s="20"/>
      <c r="N44" s="19"/>
      <c r="O44" s="19"/>
      <c r="P44" s="21">
        <f t="shared" ref="P44:P62" si="25">((B44-M44)*C44)+((E44-M44)*F44)+((H44-M44)*I44)</f>
        <v>0</v>
      </c>
      <c r="Q44" s="3"/>
      <c r="R44" s="3"/>
      <c r="S44" s="3"/>
      <c r="T44" s="3"/>
      <c r="U44" s="2"/>
      <c r="V44" s="2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20.25" customHeight="1">
      <c r="A45" s="44" t="s">
        <v>44</v>
      </c>
      <c r="B45" s="17">
        <v>250.0</v>
      </c>
      <c r="C45" s="18"/>
      <c r="D45" s="18">
        <f t="shared" si="20"/>
        <v>0</v>
      </c>
      <c r="E45" s="122">
        <v>150.0</v>
      </c>
      <c r="F45" s="26"/>
      <c r="G45" s="18">
        <f t="shared" si="21"/>
        <v>0</v>
      </c>
      <c r="H45" s="20"/>
      <c r="I45" s="32"/>
      <c r="J45" s="52">
        <f t="shared" si="22"/>
        <v>0</v>
      </c>
      <c r="K45" s="19">
        <f t="shared" si="23"/>
        <v>0</v>
      </c>
      <c r="L45" s="21">
        <f t="shared" si="24"/>
        <v>0</v>
      </c>
      <c r="M45" s="20"/>
      <c r="N45" s="19"/>
      <c r="O45" s="19"/>
      <c r="P45" s="52">
        <f t="shared" si="25"/>
        <v>0</v>
      </c>
      <c r="Q45" s="3"/>
      <c r="R45" s="3"/>
      <c r="S45" s="3"/>
      <c r="T45" s="3"/>
      <c r="U45" s="2"/>
      <c r="V45" s="2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20.25" customHeight="1">
      <c r="A46" s="53" t="s">
        <v>45</v>
      </c>
      <c r="B46" s="17">
        <v>50.0</v>
      </c>
      <c r="C46" s="26"/>
      <c r="D46" s="18">
        <f t="shared" si="20"/>
        <v>0</v>
      </c>
      <c r="E46" s="20">
        <v>35.0</v>
      </c>
      <c r="F46" s="18"/>
      <c r="G46" s="18">
        <f t="shared" si="21"/>
        <v>0</v>
      </c>
      <c r="H46" s="20"/>
      <c r="I46" s="19"/>
      <c r="J46" s="21">
        <f t="shared" si="22"/>
        <v>0</v>
      </c>
      <c r="K46" s="19">
        <f t="shared" si="23"/>
        <v>0</v>
      </c>
      <c r="L46" s="21">
        <f t="shared" si="24"/>
        <v>0</v>
      </c>
      <c r="M46" s="20"/>
      <c r="N46" s="19"/>
      <c r="O46" s="19"/>
      <c r="P46" s="21">
        <f t="shared" si="25"/>
        <v>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46</v>
      </c>
      <c r="B47" s="17">
        <v>150.0</v>
      </c>
      <c r="C47" s="26">
        <v>8.0</v>
      </c>
      <c r="D47" s="19">
        <f t="shared" si="20"/>
        <v>1200</v>
      </c>
      <c r="E47" s="20">
        <v>120.0</v>
      </c>
      <c r="F47" s="18"/>
      <c r="G47" s="18">
        <f t="shared" si="21"/>
        <v>0</v>
      </c>
      <c r="H47" s="20">
        <v>75.0</v>
      </c>
      <c r="I47" s="19"/>
      <c r="J47" s="21">
        <f t="shared" si="22"/>
        <v>0</v>
      </c>
      <c r="K47" s="19">
        <f t="shared" si="23"/>
        <v>1200</v>
      </c>
      <c r="L47" s="21">
        <f t="shared" si="24"/>
        <v>8</v>
      </c>
      <c r="M47" s="20"/>
      <c r="N47" s="19"/>
      <c r="O47" s="19"/>
      <c r="P47" s="19">
        <f t="shared" si="25"/>
        <v>1200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22" t="s">
        <v>47</v>
      </c>
      <c r="B48" s="17">
        <v>800.0</v>
      </c>
      <c r="C48" s="18"/>
      <c r="D48" s="18">
        <f t="shared" si="20"/>
        <v>0</v>
      </c>
      <c r="E48" s="20">
        <v>750.0</v>
      </c>
      <c r="F48" s="18"/>
      <c r="G48" s="18">
        <f t="shared" si="21"/>
        <v>0</v>
      </c>
      <c r="H48" s="20">
        <v>700.0</v>
      </c>
      <c r="I48" s="19"/>
      <c r="J48" s="21">
        <f t="shared" si="22"/>
        <v>0</v>
      </c>
      <c r="K48" s="19">
        <f t="shared" si="23"/>
        <v>0</v>
      </c>
      <c r="L48" s="21">
        <f t="shared" si="24"/>
        <v>0</v>
      </c>
      <c r="M48" s="20"/>
      <c r="N48" s="19"/>
      <c r="O48" s="19"/>
      <c r="P48" s="19">
        <f t="shared" si="25"/>
        <v>0</v>
      </c>
      <c r="Q48" s="3"/>
      <c r="R48" s="3"/>
      <c r="S48" s="3"/>
      <c r="T48" s="3"/>
      <c r="U48" s="2"/>
      <c r="V48" s="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20.25" customHeight="1">
      <c r="A49" s="54" t="s">
        <v>48</v>
      </c>
      <c r="B49" s="25">
        <v>190.0</v>
      </c>
      <c r="C49" s="55">
        <v>5.0</v>
      </c>
      <c r="D49" s="56">
        <f t="shared" si="20"/>
        <v>950</v>
      </c>
      <c r="E49" s="20">
        <v>175.0</v>
      </c>
      <c r="F49" s="141"/>
      <c r="G49" s="56">
        <f t="shared" si="21"/>
        <v>0</v>
      </c>
      <c r="H49" s="20">
        <v>150.0</v>
      </c>
      <c r="I49" s="28"/>
      <c r="J49" s="58">
        <f t="shared" si="22"/>
        <v>0</v>
      </c>
      <c r="K49" s="19">
        <f t="shared" si="23"/>
        <v>950</v>
      </c>
      <c r="L49" s="21">
        <f t="shared" si="24"/>
        <v>5</v>
      </c>
      <c r="M49" s="20">
        <v>117.0</v>
      </c>
      <c r="N49" s="27">
        <v>14.04</v>
      </c>
      <c r="O49" s="27">
        <v>11.7</v>
      </c>
      <c r="P49" s="19">
        <f t="shared" si="25"/>
        <v>365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20.25" customHeight="1">
      <c r="A50" s="59" t="s">
        <v>48</v>
      </c>
      <c r="B50" s="60">
        <v>180.0</v>
      </c>
      <c r="C50" s="137">
        <v>1.0</v>
      </c>
      <c r="D50" s="61">
        <f t="shared" si="20"/>
        <v>180</v>
      </c>
      <c r="E50" s="20">
        <v>165.0</v>
      </c>
      <c r="F50" s="62"/>
      <c r="G50" s="61">
        <f t="shared" si="21"/>
        <v>0</v>
      </c>
      <c r="H50" s="20">
        <v>140.0</v>
      </c>
      <c r="I50" s="27"/>
      <c r="J50" s="63">
        <f t="shared" si="22"/>
        <v>0</v>
      </c>
      <c r="K50" s="19">
        <f t="shared" si="23"/>
        <v>180</v>
      </c>
      <c r="L50" s="21">
        <f t="shared" si="24"/>
        <v>1</v>
      </c>
      <c r="M50" s="20">
        <v>110.0</v>
      </c>
      <c r="N50" s="27">
        <v>13.2</v>
      </c>
      <c r="O50" s="27">
        <v>11.0</v>
      </c>
      <c r="P50" s="32">
        <f t="shared" si="25"/>
        <v>70</v>
      </c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20.25" customHeight="1">
      <c r="A51" s="64" t="s">
        <v>49</v>
      </c>
      <c r="B51" s="17">
        <v>75.0</v>
      </c>
      <c r="C51" s="18"/>
      <c r="D51" s="18">
        <f t="shared" si="20"/>
        <v>0</v>
      </c>
      <c r="E51" s="20"/>
      <c r="F51" s="18"/>
      <c r="G51" s="18">
        <f t="shared" si="21"/>
        <v>0</v>
      </c>
      <c r="H51" s="20"/>
      <c r="I51" s="19"/>
      <c r="J51" s="21">
        <f t="shared" si="22"/>
        <v>0</v>
      </c>
      <c r="K51" s="19">
        <f t="shared" si="23"/>
        <v>0</v>
      </c>
      <c r="L51" s="21">
        <f t="shared" si="24"/>
        <v>0</v>
      </c>
      <c r="M51" s="20"/>
      <c r="N51" s="19"/>
      <c r="O51" s="19"/>
      <c r="P51" s="32">
        <f t="shared" si="25"/>
        <v>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49</v>
      </c>
      <c r="B52" s="17">
        <v>100.0</v>
      </c>
      <c r="C52" s="26"/>
      <c r="D52" s="18">
        <f t="shared" si="20"/>
        <v>0</v>
      </c>
      <c r="E52" s="20">
        <v>80.0</v>
      </c>
      <c r="F52" s="26"/>
      <c r="G52" s="18">
        <f t="shared" si="21"/>
        <v>0</v>
      </c>
      <c r="H52" s="20">
        <v>70.0</v>
      </c>
      <c r="I52" s="19"/>
      <c r="J52" s="21">
        <f t="shared" si="22"/>
        <v>0</v>
      </c>
      <c r="K52" s="19">
        <f t="shared" si="23"/>
        <v>0</v>
      </c>
      <c r="L52" s="21">
        <f t="shared" si="24"/>
        <v>0</v>
      </c>
      <c r="M52" s="20"/>
      <c r="N52" s="19"/>
      <c r="O52" s="19"/>
      <c r="P52" s="21">
        <f t="shared" si="25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50</v>
      </c>
      <c r="B53" s="17">
        <v>600.0</v>
      </c>
      <c r="C53" s="26"/>
      <c r="D53" s="18">
        <f t="shared" si="20"/>
        <v>0</v>
      </c>
      <c r="E53" s="20">
        <v>500.0</v>
      </c>
      <c r="F53" s="18"/>
      <c r="G53" s="18">
        <f t="shared" si="21"/>
        <v>0</v>
      </c>
      <c r="H53" s="20">
        <v>400.0</v>
      </c>
      <c r="I53" s="19"/>
      <c r="J53" s="21">
        <f t="shared" si="22"/>
        <v>0</v>
      </c>
      <c r="K53" s="19">
        <f t="shared" si="23"/>
        <v>0</v>
      </c>
      <c r="L53" s="21">
        <f t="shared" si="24"/>
        <v>0</v>
      </c>
      <c r="M53" s="20"/>
      <c r="N53" s="19"/>
      <c r="O53" s="19"/>
      <c r="P53" s="21">
        <f t="shared" si="25"/>
        <v>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22" t="s">
        <v>51</v>
      </c>
      <c r="B54" s="17">
        <v>150.0</v>
      </c>
      <c r="C54" s="26">
        <v>4.0</v>
      </c>
      <c r="D54" s="18">
        <f t="shared" si="20"/>
        <v>600</v>
      </c>
      <c r="E54" s="122">
        <v>120.0</v>
      </c>
      <c r="F54" s="26"/>
      <c r="G54" s="18">
        <f t="shared" si="21"/>
        <v>0</v>
      </c>
      <c r="H54" s="20">
        <v>100.0</v>
      </c>
      <c r="I54" s="19"/>
      <c r="J54" s="21">
        <f t="shared" si="22"/>
        <v>0</v>
      </c>
      <c r="K54" s="19">
        <f t="shared" si="23"/>
        <v>600</v>
      </c>
      <c r="L54" s="21">
        <f t="shared" si="24"/>
        <v>4</v>
      </c>
      <c r="M54" s="20"/>
      <c r="N54" s="19"/>
      <c r="O54" s="19"/>
      <c r="P54" s="21">
        <f t="shared" si="25"/>
        <v>600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65" t="s">
        <v>52</v>
      </c>
      <c r="B55" s="17">
        <v>200.0</v>
      </c>
      <c r="C55" s="26"/>
      <c r="D55" s="18">
        <f t="shared" si="20"/>
        <v>0</v>
      </c>
      <c r="E55" s="20">
        <v>175.0</v>
      </c>
      <c r="F55" s="18"/>
      <c r="G55" s="18">
        <f t="shared" si="21"/>
        <v>0</v>
      </c>
      <c r="H55" s="20">
        <v>150.0</v>
      </c>
      <c r="I55" s="32"/>
      <c r="J55" s="52">
        <f t="shared" si="22"/>
        <v>0</v>
      </c>
      <c r="K55" s="19">
        <f t="shared" si="23"/>
        <v>0</v>
      </c>
      <c r="L55" s="21">
        <f t="shared" si="24"/>
        <v>0</v>
      </c>
      <c r="M55" s="20"/>
      <c r="N55" s="19"/>
      <c r="O55" s="19"/>
      <c r="P55" s="52">
        <f t="shared" si="25"/>
        <v>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22" t="s">
        <v>53</v>
      </c>
      <c r="B56" s="17">
        <v>250.0</v>
      </c>
      <c r="C56" s="26">
        <v>14.0</v>
      </c>
      <c r="D56" s="18">
        <f t="shared" si="20"/>
        <v>3500</v>
      </c>
      <c r="E56" s="20">
        <v>230.0</v>
      </c>
      <c r="F56" s="18"/>
      <c r="G56" s="18">
        <f t="shared" si="21"/>
        <v>0</v>
      </c>
      <c r="H56" s="20">
        <v>200.0</v>
      </c>
      <c r="I56" s="117"/>
      <c r="J56" s="21">
        <f t="shared" si="22"/>
        <v>0</v>
      </c>
      <c r="K56" s="19">
        <f t="shared" si="23"/>
        <v>3500</v>
      </c>
      <c r="L56" s="21">
        <f t="shared" si="24"/>
        <v>14</v>
      </c>
      <c r="M56" s="20"/>
      <c r="N56" s="19"/>
      <c r="O56" s="19"/>
      <c r="P56" s="21">
        <f t="shared" si="25"/>
        <v>3500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22" t="s">
        <v>54</v>
      </c>
      <c r="B57" s="17">
        <v>120.0</v>
      </c>
      <c r="C57" s="18"/>
      <c r="D57" s="18">
        <f t="shared" si="20"/>
        <v>0</v>
      </c>
      <c r="E57" s="20">
        <v>100.0</v>
      </c>
      <c r="F57" s="18"/>
      <c r="G57" s="18">
        <f t="shared" si="21"/>
        <v>0</v>
      </c>
      <c r="H57" s="20">
        <v>80.0</v>
      </c>
      <c r="I57" s="19"/>
      <c r="J57" s="21">
        <f t="shared" si="22"/>
        <v>0</v>
      </c>
      <c r="K57" s="19">
        <f t="shared" si="23"/>
        <v>0</v>
      </c>
      <c r="L57" s="21">
        <f t="shared" si="24"/>
        <v>0</v>
      </c>
      <c r="M57" s="20"/>
      <c r="N57" s="19"/>
      <c r="O57" s="19"/>
      <c r="P57" s="21">
        <f t="shared" si="25"/>
        <v>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22" t="s">
        <v>55</v>
      </c>
      <c r="B58" s="17">
        <v>160.0</v>
      </c>
      <c r="C58" s="26">
        <v>1.0</v>
      </c>
      <c r="D58" s="66">
        <f t="shared" si="20"/>
        <v>160</v>
      </c>
      <c r="E58" s="20"/>
      <c r="F58" s="18"/>
      <c r="G58" s="18">
        <f t="shared" si="21"/>
        <v>0</v>
      </c>
      <c r="H58" s="20"/>
      <c r="I58" s="19"/>
      <c r="J58" s="21">
        <f t="shared" si="22"/>
        <v>0</v>
      </c>
      <c r="K58" s="19">
        <f t="shared" si="23"/>
        <v>160</v>
      </c>
      <c r="L58" s="21">
        <f t="shared" si="24"/>
        <v>1</v>
      </c>
      <c r="M58" s="20"/>
      <c r="N58" s="19"/>
      <c r="O58" s="19"/>
      <c r="P58" s="21">
        <f t="shared" si="25"/>
        <v>160</v>
      </c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44" t="s">
        <v>56</v>
      </c>
      <c r="B59" s="17">
        <v>300.0</v>
      </c>
      <c r="C59" s="26">
        <v>1.0</v>
      </c>
      <c r="D59" s="18">
        <f t="shared" si="20"/>
        <v>300</v>
      </c>
      <c r="E59" s="20">
        <v>275.0</v>
      </c>
      <c r="F59" s="18"/>
      <c r="G59" s="18">
        <f t="shared" si="21"/>
        <v>0</v>
      </c>
      <c r="H59" s="20">
        <v>250.0</v>
      </c>
      <c r="I59" s="82"/>
      <c r="J59" s="52">
        <f t="shared" si="22"/>
        <v>0</v>
      </c>
      <c r="K59" s="19">
        <f t="shared" si="23"/>
        <v>300</v>
      </c>
      <c r="L59" s="21">
        <f t="shared" si="24"/>
        <v>1</v>
      </c>
      <c r="M59" s="20"/>
      <c r="N59" s="19"/>
      <c r="O59" s="19"/>
      <c r="P59" s="52">
        <f t="shared" si="25"/>
        <v>300</v>
      </c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20.25" customHeight="1">
      <c r="A60" s="67" t="s">
        <v>57</v>
      </c>
      <c r="B60" s="68">
        <v>150.0</v>
      </c>
      <c r="C60" s="26"/>
      <c r="D60" s="18">
        <f t="shared" si="20"/>
        <v>0</v>
      </c>
      <c r="E60" s="20"/>
      <c r="F60" s="18"/>
      <c r="G60" s="18">
        <f t="shared" si="21"/>
        <v>0</v>
      </c>
      <c r="H60" s="20"/>
      <c r="I60" s="32"/>
      <c r="J60" s="52">
        <f t="shared" si="22"/>
        <v>0</v>
      </c>
      <c r="K60" s="19">
        <f t="shared" si="23"/>
        <v>0</v>
      </c>
      <c r="L60" s="21">
        <f t="shared" si="24"/>
        <v>0</v>
      </c>
      <c r="M60" s="20"/>
      <c r="N60" s="19"/>
      <c r="O60" s="19"/>
      <c r="P60" s="52">
        <f t="shared" si="25"/>
        <v>0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0.25" customHeight="1">
      <c r="A61" s="44" t="s">
        <v>58</v>
      </c>
      <c r="B61" s="17">
        <v>500.0</v>
      </c>
      <c r="C61" s="18"/>
      <c r="D61" s="18">
        <f t="shared" si="20"/>
        <v>0</v>
      </c>
      <c r="E61" s="20">
        <v>450.0</v>
      </c>
      <c r="F61" s="18"/>
      <c r="G61" s="18">
        <f t="shared" si="21"/>
        <v>0</v>
      </c>
      <c r="H61" s="20">
        <v>400.0</v>
      </c>
      <c r="I61" s="32"/>
      <c r="J61" s="52">
        <f t="shared" si="22"/>
        <v>0</v>
      </c>
      <c r="K61" s="19">
        <f t="shared" si="23"/>
        <v>0</v>
      </c>
      <c r="L61" s="21">
        <f t="shared" si="24"/>
        <v>0</v>
      </c>
      <c r="M61" s="20"/>
      <c r="N61" s="19"/>
      <c r="O61" s="19"/>
      <c r="P61" s="52">
        <f t="shared" si="25"/>
        <v>0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44" t="s">
        <v>59</v>
      </c>
      <c r="B62" s="42">
        <v>350.0</v>
      </c>
      <c r="C62" s="48">
        <v>3.0</v>
      </c>
      <c r="D62" s="43">
        <f t="shared" si="20"/>
        <v>1050</v>
      </c>
      <c r="E62" s="20">
        <v>300.0</v>
      </c>
      <c r="F62" s="43"/>
      <c r="G62" s="43">
        <f t="shared" si="21"/>
        <v>0</v>
      </c>
      <c r="H62" s="20">
        <v>250.0</v>
      </c>
      <c r="I62" s="32"/>
      <c r="J62" s="52">
        <f t="shared" si="22"/>
        <v>0</v>
      </c>
      <c r="K62" s="19">
        <f t="shared" si="23"/>
        <v>1050</v>
      </c>
      <c r="L62" s="21">
        <f t="shared" si="24"/>
        <v>3</v>
      </c>
      <c r="M62" s="20"/>
      <c r="N62" s="19"/>
      <c r="O62" s="19"/>
      <c r="P62" s="52">
        <f t="shared" si="25"/>
        <v>1050</v>
      </c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67" t="s">
        <v>109</v>
      </c>
      <c r="B63" s="42">
        <v>250.0</v>
      </c>
      <c r="C63" s="48"/>
      <c r="D63" s="43">
        <f t="shared" si="20"/>
        <v>0</v>
      </c>
      <c r="E63" s="51">
        <v>200.0</v>
      </c>
      <c r="F63" s="43"/>
      <c r="G63" s="43">
        <f t="shared" si="21"/>
        <v>0</v>
      </c>
      <c r="H63" s="51">
        <v>180.0</v>
      </c>
      <c r="I63" s="32"/>
      <c r="J63" s="52">
        <f t="shared" si="22"/>
        <v>0</v>
      </c>
      <c r="K63" s="19">
        <f t="shared" si="23"/>
        <v>0</v>
      </c>
      <c r="L63" s="21">
        <f t="shared" si="24"/>
        <v>0</v>
      </c>
      <c r="M63" s="51"/>
      <c r="N63" s="19"/>
      <c r="O63" s="19"/>
      <c r="P63" s="32"/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20.25" customHeight="1">
      <c r="A64" s="44" t="s">
        <v>60</v>
      </c>
      <c r="B64" s="42">
        <v>250.0</v>
      </c>
      <c r="C64" s="48"/>
      <c r="D64" s="43">
        <f t="shared" si="20"/>
        <v>0</v>
      </c>
      <c r="E64" s="51">
        <v>200.0</v>
      </c>
      <c r="F64" s="43"/>
      <c r="G64" s="43">
        <f t="shared" si="21"/>
        <v>0</v>
      </c>
      <c r="H64" s="51">
        <v>180.0</v>
      </c>
      <c r="I64" s="32"/>
      <c r="J64" s="52">
        <f t="shared" si="22"/>
        <v>0</v>
      </c>
      <c r="K64" s="19">
        <f t="shared" si="23"/>
        <v>0</v>
      </c>
      <c r="L64" s="21">
        <f t="shared" si="24"/>
        <v>0</v>
      </c>
      <c r="M64" s="51"/>
      <c r="N64" s="19"/>
      <c r="O64" s="19"/>
      <c r="P64" s="32"/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15.75" customHeight="1">
      <c r="A65" s="44" t="s">
        <v>61</v>
      </c>
      <c r="B65" s="69"/>
      <c r="C65" s="70" t="s">
        <v>26</v>
      </c>
      <c r="D65" s="70">
        <f>SUM(D44:D64)</f>
        <v>7940</v>
      </c>
      <c r="E65" s="70"/>
      <c r="F65" s="70" t="s">
        <v>26</v>
      </c>
      <c r="G65" s="70">
        <f>SUM(G44:G64)</f>
        <v>0</v>
      </c>
      <c r="H65" s="71"/>
      <c r="I65" s="71" t="s">
        <v>26</v>
      </c>
      <c r="J65" s="70">
        <f>SUM(J44:J64)</f>
        <v>0</v>
      </c>
      <c r="K65" s="123">
        <f t="shared" si="23"/>
        <v>7940</v>
      </c>
      <c r="L65" s="123"/>
      <c r="M65" s="71" t="s">
        <v>26</v>
      </c>
      <c r="N65" s="70"/>
      <c r="O65" s="70"/>
      <c r="P65" s="70">
        <f>SUM(P44:P64)</f>
        <v>7245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6.25" customHeight="1">
      <c r="A66" s="72" t="s">
        <v>62</v>
      </c>
      <c r="B66" s="8" t="s">
        <v>2</v>
      </c>
      <c r="C66" s="37" t="s">
        <v>3</v>
      </c>
      <c r="D66" s="38" t="s">
        <v>4</v>
      </c>
      <c r="E66" s="39" t="s">
        <v>5</v>
      </c>
      <c r="F66" s="37" t="s">
        <v>3</v>
      </c>
      <c r="G66" s="37" t="s">
        <v>4</v>
      </c>
      <c r="H66" s="40" t="s">
        <v>6</v>
      </c>
      <c r="I66" s="41" t="s">
        <v>3</v>
      </c>
      <c r="J66" s="41" t="s">
        <v>7</v>
      </c>
      <c r="K66" s="116" t="s">
        <v>96</v>
      </c>
      <c r="L66" s="12" t="s">
        <v>8</v>
      </c>
      <c r="M66" s="8" t="s">
        <v>9</v>
      </c>
      <c r="N66" s="10" t="s">
        <v>10</v>
      </c>
      <c r="O66" s="10" t="s">
        <v>11</v>
      </c>
      <c r="P66" s="41" t="s">
        <v>12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63</v>
      </c>
      <c r="B67" s="42">
        <v>320.0</v>
      </c>
      <c r="C67" s="48">
        <v>3.0</v>
      </c>
      <c r="D67" s="32">
        <f t="shared" ref="D67:D78" si="26">B67*C67</f>
        <v>960</v>
      </c>
      <c r="E67" s="20">
        <v>300.0</v>
      </c>
      <c r="F67" s="43"/>
      <c r="G67" s="32">
        <f t="shared" ref="G67:G69" si="27">E67*F67</f>
        <v>0</v>
      </c>
      <c r="H67" s="20">
        <v>300.0</v>
      </c>
      <c r="I67" s="32"/>
      <c r="J67" s="32">
        <f t="shared" ref="J67:J69" si="28">H67*I67</f>
        <v>0</v>
      </c>
      <c r="K67" s="19">
        <f t="shared" ref="K67:K79" si="29">D67+G67+J67</f>
        <v>960</v>
      </c>
      <c r="L67" s="21">
        <f t="shared" ref="L67:L78" si="30">C67+F67+I67</f>
        <v>3</v>
      </c>
      <c r="M67" s="20">
        <v>240.0</v>
      </c>
      <c r="N67" s="32">
        <v>28.8</v>
      </c>
      <c r="O67" s="32">
        <v>24.0</v>
      </c>
      <c r="P67" s="32">
        <f t="shared" ref="P67:P69" si="31">((B67-M67)*C67)+((E67-M67)*F67)+((H67-M67)*I67)</f>
        <v>240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64</v>
      </c>
      <c r="B68" s="17">
        <v>80.0</v>
      </c>
      <c r="C68" s="26">
        <v>2.0</v>
      </c>
      <c r="D68" s="19">
        <f t="shared" si="26"/>
        <v>160</v>
      </c>
      <c r="E68" s="20">
        <v>70.0</v>
      </c>
      <c r="F68" s="18"/>
      <c r="G68" s="19">
        <f t="shared" si="27"/>
        <v>0</v>
      </c>
      <c r="H68" s="20">
        <v>60.0</v>
      </c>
      <c r="I68" s="32"/>
      <c r="J68" s="32">
        <f t="shared" si="28"/>
        <v>0</v>
      </c>
      <c r="K68" s="19">
        <f t="shared" si="29"/>
        <v>160</v>
      </c>
      <c r="L68" s="21">
        <f t="shared" si="30"/>
        <v>2</v>
      </c>
      <c r="M68" s="20">
        <v>60.0</v>
      </c>
      <c r="N68" s="32"/>
      <c r="O68" s="32"/>
      <c r="P68" s="32">
        <f t="shared" si="31"/>
        <v>40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64</v>
      </c>
      <c r="B69" s="17">
        <v>130.0</v>
      </c>
      <c r="C69" s="26"/>
      <c r="D69" s="19">
        <f t="shared" si="26"/>
        <v>0</v>
      </c>
      <c r="E69" s="20">
        <v>120.0</v>
      </c>
      <c r="F69" s="18"/>
      <c r="G69" s="19">
        <f t="shared" si="27"/>
        <v>0</v>
      </c>
      <c r="H69" s="20">
        <v>110.0</v>
      </c>
      <c r="I69" s="32"/>
      <c r="J69" s="32">
        <f t="shared" si="28"/>
        <v>0</v>
      </c>
      <c r="K69" s="19">
        <f t="shared" si="29"/>
        <v>0</v>
      </c>
      <c r="L69" s="21">
        <f t="shared" si="30"/>
        <v>0</v>
      </c>
      <c r="M69" s="20">
        <v>100.0</v>
      </c>
      <c r="N69" s="32"/>
      <c r="O69" s="32"/>
      <c r="P69" s="32">
        <f t="shared" si="31"/>
        <v>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67" t="s">
        <v>46</v>
      </c>
      <c r="B70" s="68">
        <v>160.0</v>
      </c>
      <c r="C70" s="26">
        <v>4.0</v>
      </c>
      <c r="D70" s="21">
        <f t="shared" si="26"/>
        <v>640</v>
      </c>
      <c r="E70" s="20"/>
      <c r="F70" s="18"/>
      <c r="G70" s="19"/>
      <c r="H70" s="20"/>
      <c r="I70" s="32"/>
      <c r="J70" s="32"/>
      <c r="K70" s="19">
        <f t="shared" si="29"/>
        <v>640</v>
      </c>
      <c r="L70" s="21">
        <f t="shared" si="30"/>
        <v>4</v>
      </c>
      <c r="M70" s="122">
        <v>140.0</v>
      </c>
      <c r="N70" s="32"/>
      <c r="O70" s="32"/>
      <c r="P70" s="32"/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65</v>
      </c>
      <c r="B71" s="17">
        <v>430.0</v>
      </c>
      <c r="C71" s="26"/>
      <c r="D71" s="21">
        <f t="shared" si="26"/>
        <v>0</v>
      </c>
      <c r="E71" s="20">
        <v>430.0</v>
      </c>
      <c r="F71" s="18"/>
      <c r="G71" s="19">
        <f t="shared" ref="G71:G78" si="32">E71*F71</f>
        <v>0</v>
      </c>
      <c r="H71" s="20">
        <v>430.0</v>
      </c>
      <c r="I71" s="32"/>
      <c r="J71" s="32">
        <f t="shared" ref="J71:J78" si="33">H71*I71</f>
        <v>0</v>
      </c>
      <c r="K71" s="19">
        <f t="shared" si="29"/>
        <v>0</v>
      </c>
      <c r="L71" s="21">
        <f t="shared" si="30"/>
        <v>0</v>
      </c>
      <c r="M71" s="20">
        <v>350.0</v>
      </c>
      <c r="N71" s="32">
        <v>42.0</v>
      </c>
      <c r="O71" s="32">
        <v>35.0</v>
      </c>
      <c r="P71" s="32">
        <f t="shared" ref="P71:P78" si="34">((B71-M71)*C71)+((E71-M71)*F71)+((H71-M71)*I71)</f>
        <v>0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66</v>
      </c>
      <c r="B72" s="17">
        <v>170.0</v>
      </c>
      <c r="C72" s="26"/>
      <c r="D72" s="19">
        <f t="shared" si="26"/>
        <v>0</v>
      </c>
      <c r="E72" s="20">
        <v>160.0</v>
      </c>
      <c r="F72" s="18"/>
      <c r="G72" s="19">
        <f t="shared" si="32"/>
        <v>0</v>
      </c>
      <c r="H72" s="20">
        <v>150.0</v>
      </c>
      <c r="I72" s="32"/>
      <c r="J72" s="32">
        <f t="shared" si="33"/>
        <v>0</v>
      </c>
      <c r="K72" s="19">
        <f t="shared" si="29"/>
        <v>0</v>
      </c>
      <c r="L72" s="21">
        <f t="shared" si="30"/>
        <v>0</v>
      </c>
      <c r="M72" s="20">
        <v>125.0</v>
      </c>
      <c r="N72" s="32">
        <v>15.0</v>
      </c>
      <c r="O72" s="32">
        <v>12.5</v>
      </c>
      <c r="P72" s="32">
        <f t="shared" si="34"/>
        <v>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0.25" customHeight="1">
      <c r="A73" s="44" t="s">
        <v>67</v>
      </c>
      <c r="B73" s="17">
        <v>220.0</v>
      </c>
      <c r="C73" s="18"/>
      <c r="D73" s="19">
        <f t="shared" si="26"/>
        <v>0</v>
      </c>
      <c r="E73" s="20"/>
      <c r="F73" s="18"/>
      <c r="G73" s="19">
        <f t="shared" si="32"/>
        <v>0</v>
      </c>
      <c r="H73" s="20"/>
      <c r="I73" s="32"/>
      <c r="J73" s="32">
        <f t="shared" si="33"/>
        <v>0</v>
      </c>
      <c r="K73" s="19">
        <f t="shared" si="29"/>
        <v>0</v>
      </c>
      <c r="L73" s="21">
        <f t="shared" si="30"/>
        <v>0</v>
      </c>
      <c r="M73" s="20"/>
      <c r="N73" s="32"/>
      <c r="O73" s="32"/>
      <c r="P73" s="32">
        <f t="shared" si="34"/>
        <v>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0.25" customHeight="1">
      <c r="A74" s="44" t="s">
        <v>68</v>
      </c>
      <c r="B74" s="17">
        <v>50.0</v>
      </c>
      <c r="C74" s="18"/>
      <c r="D74" s="19">
        <f t="shared" si="26"/>
        <v>0</v>
      </c>
      <c r="E74" s="20"/>
      <c r="F74" s="18"/>
      <c r="G74" s="19">
        <f t="shared" si="32"/>
        <v>0</v>
      </c>
      <c r="H74" s="20"/>
      <c r="I74" s="32"/>
      <c r="J74" s="32">
        <f t="shared" si="33"/>
        <v>0</v>
      </c>
      <c r="K74" s="19">
        <f t="shared" si="29"/>
        <v>0</v>
      </c>
      <c r="L74" s="21">
        <f t="shared" si="30"/>
        <v>0</v>
      </c>
      <c r="M74" s="20">
        <v>42.0</v>
      </c>
      <c r="N74" s="32"/>
      <c r="O74" s="32"/>
      <c r="P74" s="32">
        <f t="shared" si="34"/>
        <v>0</v>
      </c>
      <c r="Q74" s="3"/>
      <c r="R74" s="3"/>
      <c r="S74" s="3"/>
      <c r="T74" s="3"/>
      <c r="U74" s="2"/>
      <c r="V74" s="2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44" t="s">
        <v>68</v>
      </c>
      <c r="B75" s="17">
        <v>25.0</v>
      </c>
      <c r="C75" s="18"/>
      <c r="D75" s="19">
        <f t="shared" si="26"/>
        <v>0</v>
      </c>
      <c r="E75" s="20"/>
      <c r="F75" s="18"/>
      <c r="G75" s="19">
        <f t="shared" si="32"/>
        <v>0</v>
      </c>
      <c r="H75" s="20"/>
      <c r="I75" s="32"/>
      <c r="J75" s="32">
        <f t="shared" si="33"/>
        <v>0</v>
      </c>
      <c r="K75" s="19">
        <f t="shared" si="29"/>
        <v>0</v>
      </c>
      <c r="L75" s="21">
        <f t="shared" si="30"/>
        <v>0</v>
      </c>
      <c r="M75" s="20">
        <v>20.0</v>
      </c>
      <c r="N75" s="32"/>
      <c r="O75" s="32"/>
      <c r="P75" s="32">
        <f t="shared" si="34"/>
        <v>0</v>
      </c>
      <c r="Q75" s="3"/>
      <c r="R75" s="3"/>
      <c r="S75" s="3"/>
      <c r="T75" s="3"/>
      <c r="U75" s="2"/>
      <c r="V75" s="2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44" t="s">
        <v>69</v>
      </c>
      <c r="B76" s="17">
        <v>115.0</v>
      </c>
      <c r="C76" s="26"/>
      <c r="D76" s="19">
        <f t="shared" si="26"/>
        <v>0</v>
      </c>
      <c r="E76" s="20">
        <v>110.0</v>
      </c>
      <c r="F76" s="18"/>
      <c r="G76" s="19">
        <f t="shared" si="32"/>
        <v>0</v>
      </c>
      <c r="H76" s="20">
        <v>105.0</v>
      </c>
      <c r="I76" s="32"/>
      <c r="J76" s="32">
        <f t="shared" si="33"/>
        <v>0</v>
      </c>
      <c r="K76" s="19">
        <f t="shared" si="29"/>
        <v>0</v>
      </c>
      <c r="L76" s="21">
        <f t="shared" si="30"/>
        <v>0</v>
      </c>
      <c r="M76" s="20">
        <v>85.0</v>
      </c>
      <c r="N76" s="32"/>
      <c r="O76" s="32"/>
      <c r="P76" s="32">
        <f t="shared" si="34"/>
        <v>0</v>
      </c>
      <c r="Q76" s="3"/>
      <c r="R76" s="3"/>
      <c r="S76" s="3"/>
      <c r="T76" s="3"/>
      <c r="U76" s="2"/>
      <c r="V76" s="2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0.25" customHeight="1">
      <c r="A77" s="44" t="s">
        <v>69</v>
      </c>
      <c r="B77" s="17">
        <v>20.0</v>
      </c>
      <c r="C77" s="26">
        <v>5.0</v>
      </c>
      <c r="D77" s="19">
        <f t="shared" si="26"/>
        <v>100</v>
      </c>
      <c r="E77" s="20">
        <v>20.0</v>
      </c>
      <c r="F77" s="18"/>
      <c r="G77" s="19">
        <f t="shared" si="32"/>
        <v>0</v>
      </c>
      <c r="H77" s="20">
        <v>20.0</v>
      </c>
      <c r="I77" s="32"/>
      <c r="J77" s="32">
        <f t="shared" si="33"/>
        <v>0</v>
      </c>
      <c r="K77" s="19">
        <f t="shared" si="29"/>
        <v>100</v>
      </c>
      <c r="L77" s="21">
        <f t="shared" si="30"/>
        <v>5</v>
      </c>
      <c r="M77" s="20">
        <v>15.0</v>
      </c>
      <c r="N77" s="32"/>
      <c r="O77" s="32"/>
      <c r="P77" s="32">
        <f t="shared" si="34"/>
        <v>25</v>
      </c>
      <c r="Q77" s="3"/>
      <c r="R77" s="3"/>
      <c r="S77" s="3"/>
      <c r="T77" s="3"/>
      <c r="U77" s="2"/>
      <c r="V77" s="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0.25" customHeight="1">
      <c r="A78" s="44" t="s">
        <v>70</v>
      </c>
      <c r="B78" s="42">
        <v>230.0</v>
      </c>
      <c r="C78" s="43"/>
      <c r="D78" s="32">
        <f t="shared" si="26"/>
        <v>0</v>
      </c>
      <c r="E78" s="51"/>
      <c r="F78" s="43"/>
      <c r="G78" s="32">
        <f t="shared" si="32"/>
        <v>0</v>
      </c>
      <c r="H78" s="51"/>
      <c r="I78" s="32"/>
      <c r="J78" s="32">
        <f t="shared" si="33"/>
        <v>0</v>
      </c>
      <c r="K78" s="19">
        <f t="shared" si="29"/>
        <v>0</v>
      </c>
      <c r="L78" s="21">
        <f t="shared" si="30"/>
        <v>0</v>
      </c>
      <c r="M78" s="73"/>
      <c r="N78" s="32"/>
      <c r="O78" s="32"/>
      <c r="P78" s="32">
        <f t="shared" si="34"/>
        <v>0</v>
      </c>
      <c r="Q78" s="3"/>
      <c r="R78" s="3"/>
      <c r="S78" s="3"/>
      <c r="T78" s="3"/>
      <c r="U78" s="2"/>
      <c r="V78" s="2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1.75" customHeight="1">
      <c r="A79" s="74"/>
      <c r="B79" s="75"/>
      <c r="C79" s="70" t="s">
        <v>26</v>
      </c>
      <c r="D79" s="70">
        <f>SUM(D67:D78)</f>
        <v>1860</v>
      </c>
      <c r="E79" s="70"/>
      <c r="F79" s="70" t="s">
        <v>26</v>
      </c>
      <c r="G79" s="70">
        <f>SUM(G67:G78)</f>
        <v>0</v>
      </c>
      <c r="H79" s="71"/>
      <c r="I79" s="71" t="s">
        <v>26</v>
      </c>
      <c r="J79" s="70">
        <f>SUM(J67:J78)</f>
        <v>0</v>
      </c>
      <c r="K79" s="123">
        <f t="shared" si="29"/>
        <v>1860</v>
      </c>
      <c r="L79" s="123"/>
      <c r="M79" s="71" t="s">
        <v>26</v>
      </c>
      <c r="N79" s="70"/>
      <c r="O79" s="70"/>
      <c r="P79" s="70">
        <f>SUM(P67:P78)</f>
        <v>305</v>
      </c>
      <c r="Q79" s="3"/>
      <c r="R79" s="3"/>
      <c r="S79" s="3"/>
      <c r="T79" s="3"/>
      <c r="U79" s="2"/>
      <c r="V79" s="2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4.0" customHeight="1">
      <c r="A80" s="76" t="s">
        <v>71</v>
      </c>
      <c r="B80" s="8" t="s">
        <v>2</v>
      </c>
      <c r="C80" s="9" t="s">
        <v>3</v>
      </c>
      <c r="D80" s="10" t="s">
        <v>4</v>
      </c>
      <c r="E80" s="8" t="s">
        <v>5</v>
      </c>
      <c r="F80" s="9" t="s">
        <v>3</v>
      </c>
      <c r="G80" s="9" t="s">
        <v>4</v>
      </c>
      <c r="H80" s="46" t="s">
        <v>6</v>
      </c>
      <c r="I80" s="11" t="s">
        <v>3</v>
      </c>
      <c r="J80" s="11" t="s">
        <v>7</v>
      </c>
      <c r="K80" s="116" t="s">
        <v>96</v>
      </c>
      <c r="L80" s="12" t="s">
        <v>8</v>
      </c>
      <c r="M80" s="8" t="s">
        <v>9</v>
      </c>
      <c r="N80" s="10" t="s">
        <v>10</v>
      </c>
      <c r="O80" s="10" t="s">
        <v>11</v>
      </c>
      <c r="P80" s="9" t="s">
        <v>12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77" t="s">
        <v>72</v>
      </c>
      <c r="B81" s="42">
        <v>475.0</v>
      </c>
      <c r="C81" s="43"/>
      <c r="D81" s="32">
        <f t="shared" ref="D81:D84" si="35">B81*C81</f>
        <v>0</v>
      </c>
      <c r="E81" s="20">
        <v>450.0</v>
      </c>
      <c r="F81" s="43"/>
      <c r="G81" s="32">
        <f t="shared" ref="G81:G84" si="36">E81*F81</f>
        <v>0</v>
      </c>
      <c r="H81" s="20">
        <v>430.0</v>
      </c>
      <c r="I81" s="32"/>
      <c r="J81" s="32">
        <f t="shared" ref="J81:J84" si="37">H81*I81</f>
        <v>0</v>
      </c>
      <c r="K81" s="19">
        <f t="shared" ref="K81:K85" si="38">D81+G81+J81</f>
        <v>0</v>
      </c>
      <c r="L81" s="21">
        <f t="shared" ref="L81:L84" si="39">C81+F81+I81</f>
        <v>0</v>
      </c>
      <c r="M81" s="20">
        <v>350.0</v>
      </c>
      <c r="N81" s="19">
        <v>42.0</v>
      </c>
      <c r="O81" s="19">
        <v>35.0</v>
      </c>
      <c r="P81" s="19">
        <f t="shared" ref="P81:P84" si="40">((B81-M81)*C81)+((E81-M81)*F81)+((H81-M81)*I81)</f>
        <v>0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49" t="s">
        <v>73</v>
      </c>
      <c r="B82" s="17">
        <v>800.0</v>
      </c>
      <c r="C82" s="26"/>
      <c r="D82" s="19">
        <f t="shared" si="35"/>
        <v>0</v>
      </c>
      <c r="E82" s="20">
        <v>750.0</v>
      </c>
      <c r="F82" s="26"/>
      <c r="G82" s="19">
        <f t="shared" si="36"/>
        <v>0</v>
      </c>
      <c r="H82" s="20">
        <v>700.0</v>
      </c>
      <c r="I82" s="19"/>
      <c r="J82" s="19">
        <f t="shared" si="37"/>
        <v>0</v>
      </c>
      <c r="K82" s="19">
        <f t="shared" si="38"/>
        <v>0</v>
      </c>
      <c r="L82" s="21">
        <f t="shared" si="39"/>
        <v>0</v>
      </c>
      <c r="M82" s="20">
        <v>550.0</v>
      </c>
      <c r="N82" s="19">
        <v>66.0</v>
      </c>
      <c r="O82" s="19">
        <v>55.0</v>
      </c>
      <c r="P82" s="19">
        <f t="shared" si="40"/>
        <v>0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22" t="s">
        <v>74</v>
      </c>
      <c r="B83" s="17">
        <v>375.0</v>
      </c>
      <c r="C83" s="18"/>
      <c r="D83" s="19">
        <f t="shared" si="35"/>
        <v>0</v>
      </c>
      <c r="E83" s="20">
        <v>350.0</v>
      </c>
      <c r="F83" s="18"/>
      <c r="G83" s="19">
        <f t="shared" si="36"/>
        <v>0</v>
      </c>
      <c r="H83" s="20">
        <v>325.0</v>
      </c>
      <c r="I83" s="19"/>
      <c r="J83" s="19">
        <f t="shared" si="37"/>
        <v>0</v>
      </c>
      <c r="K83" s="19">
        <f t="shared" si="38"/>
        <v>0</v>
      </c>
      <c r="L83" s="21">
        <f t="shared" si="39"/>
        <v>0</v>
      </c>
      <c r="M83" s="20">
        <v>250.0</v>
      </c>
      <c r="N83" s="19">
        <v>30.0</v>
      </c>
      <c r="O83" s="19">
        <v>25.0</v>
      </c>
      <c r="P83" s="19">
        <f t="shared" si="40"/>
        <v>0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0.25" customHeight="1">
      <c r="A84" s="22" t="s">
        <v>75</v>
      </c>
      <c r="B84" s="17">
        <v>950.0</v>
      </c>
      <c r="C84" s="18"/>
      <c r="D84" s="19">
        <f t="shared" si="35"/>
        <v>0</v>
      </c>
      <c r="E84" s="20">
        <v>900.0</v>
      </c>
      <c r="F84" s="18"/>
      <c r="G84" s="19">
        <f t="shared" si="36"/>
        <v>0</v>
      </c>
      <c r="H84" s="20">
        <v>800.0</v>
      </c>
      <c r="I84" s="19"/>
      <c r="J84" s="19">
        <f t="shared" si="37"/>
        <v>0</v>
      </c>
      <c r="K84" s="19">
        <f t="shared" si="38"/>
        <v>0</v>
      </c>
      <c r="L84" s="21">
        <f t="shared" si="39"/>
        <v>0</v>
      </c>
      <c r="M84" s="20">
        <v>750.0</v>
      </c>
      <c r="N84" s="19">
        <v>90.0</v>
      </c>
      <c r="O84" s="19">
        <v>75.0</v>
      </c>
      <c r="P84" s="19">
        <f t="shared" si="40"/>
        <v>0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44"/>
      <c r="B85" s="78"/>
      <c r="C85" s="70" t="s">
        <v>26</v>
      </c>
      <c r="D85" s="70">
        <f>SUM(D81:D84)</f>
        <v>0</v>
      </c>
      <c r="E85" s="70"/>
      <c r="F85" s="70" t="s">
        <v>26</v>
      </c>
      <c r="G85" s="70">
        <f>SUM(G81:G84)</f>
        <v>0</v>
      </c>
      <c r="H85" s="71"/>
      <c r="I85" s="71" t="s">
        <v>26</v>
      </c>
      <c r="J85" s="70">
        <f>SUM(J81:J84)</f>
        <v>0</v>
      </c>
      <c r="K85" s="123">
        <f t="shared" si="38"/>
        <v>0</v>
      </c>
      <c r="L85" s="123"/>
      <c r="M85" s="71" t="s">
        <v>26</v>
      </c>
      <c r="N85" s="70"/>
      <c r="O85" s="70"/>
      <c r="P85" s="70">
        <f>SUM(P81:P84)</f>
        <v>0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7.0" customHeight="1">
      <c r="A86" s="124" t="s">
        <v>98</v>
      </c>
      <c r="B86" s="8" t="s">
        <v>2</v>
      </c>
      <c r="C86" s="9" t="s">
        <v>3</v>
      </c>
      <c r="D86" s="10" t="s">
        <v>4</v>
      </c>
      <c r="E86" s="8" t="s">
        <v>5</v>
      </c>
      <c r="F86" s="9" t="s">
        <v>3</v>
      </c>
      <c r="G86" s="9" t="s">
        <v>4</v>
      </c>
      <c r="H86" s="46" t="s">
        <v>6</v>
      </c>
      <c r="I86" s="11" t="s">
        <v>3</v>
      </c>
      <c r="J86" s="11" t="s">
        <v>7</v>
      </c>
      <c r="K86" s="116" t="s">
        <v>96</v>
      </c>
      <c r="L86" s="12" t="s">
        <v>8</v>
      </c>
      <c r="M86" s="8" t="s">
        <v>9</v>
      </c>
      <c r="N86" s="10" t="s">
        <v>10</v>
      </c>
      <c r="O86" s="10" t="s">
        <v>11</v>
      </c>
      <c r="P86" s="9" t="s">
        <v>12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25" t="s">
        <v>99</v>
      </c>
      <c r="B87" s="126">
        <v>100.0</v>
      </c>
      <c r="C87" s="26"/>
      <c r="D87" s="19">
        <f t="shared" ref="D87:D97" si="41">B87*C87</f>
        <v>0</v>
      </c>
      <c r="E87" s="127"/>
      <c r="F87" s="18"/>
      <c r="G87" s="19"/>
      <c r="H87" s="127"/>
      <c r="I87" s="19"/>
      <c r="J87" s="19"/>
      <c r="K87" s="19">
        <f t="shared" ref="K87:K98" si="42">D87+G87+J87</f>
        <v>0</v>
      </c>
      <c r="L87" s="21">
        <f t="shared" ref="L87:L97" si="43">C87+F87+I87</f>
        <v>0</v>
      </c>
      <c r="M87" s="128">
        <v>90.0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29" t="s">
        <v>100</v>
      </c>
      <c r="B88" s="130">
        <v>800.0</v>
      </c>
      <c r="C88" s="26"/>
      <c r="D88" s="19">
        <f t="shared" si="41"/>
        <v>0</v>
      </c>
      <c r="E88" s="127"/>
      <c r="F88" s="18"/>
      <c r="G88" s="19"/>
      <c r="H88" s="127"/>
      <c r="I88" s="19"/>
      <c r="J88" s="19"/>
      <c r="K88" s="19">
        <f t="shared" si="42"/>
        <v>0</v>
      </c>
      <c r="L88" s="21">
        <f t="shared" si="43"/>
        <v>0</v>
      </c>
      <c r="M88" s="128">
        <v>700.0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101</v>
      </c>
      <c r="B89" s="130">
        <v>1750.0</v>
      </c>
      <c r="C89" s="26"/>
      <c r="D89" s="19">
        <f t="shared" si="41"/>
        <v>0</v>
      </c>
      <c r="E89" s="127"/>
      <c r="F89" s="18"/>
      <c r="G89" s="19"/>
      <c r="H89" s="127"/>
      <c r="I89" s="19"/>
      <c r="J89" s="19"/>
      <c r="K89" s="19">
        <f t="shared" si="42"/>
        <v>0</v>
      </c>
      <c r="L89" s="21">
        <f t="shared" si="43"/>
        <v>0</v>
      </c>
      <c r="M89" s="128">
        <v>1500.0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46</v>
      </c>
      <c r="B90" s="130">
        <v>100.0</v>
      </c>
      <c r="C90" s="26">
        <v>1.0</v>
      </c>
      <c r="D90" s="19">
        <f t="shared" si="41"/>
        <v>100</v>
      </c>
      <c r="E90" s="127"/>
      <c r="F90" s="18"/>
      <c r="G90" s="19"/>
      <c r="H90" s="127"/>
      <c r="I90" s="19"/>
      <c r="J90" s="19"/>
      <c r="K90" s="19">
        <f t="shared" si="42"/>
        <v>100</v>
      </c>
      <c r="L90" s="21">
        <f t="shared" si="43"/>
        <v>1</v>
      </c>
      <c r="M90" s="128">
        <v>90.0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48</v>
      </c>
      <c r="B91" s="130">
        <v>250.0</v>
      </c>
      <c r="C91" s="26">
        <v>1.0</v>
      </c>
      <c r="D91" s="19">
        <f t="shared" si="41"/>
        <v>250</v>
      </c>
      <c r="E91" s="127"/>
      <c r="F91" s="18"/>
      <c r="G91" s="19"/>
      <c r="H91" s="127"/>
      <c r="I91" s="19"/>
      <c r="J91" s="19"/>
      <c r="K91" s="19">
        <f t="shared" si="42"/>
        <v>250</v>
      </c>
      <c r="L91" s="21">
        <f t="shared" si="43"/>
        <v>1</v>
      </c>
      <c r="M91" s="128">
        <v>200.0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131" t="s">
        <v>102</v>
      </c>
      <c r="B92" s="130">
        <v>100.0</v>
      </c>
      <c r="C92" s="26"/>
      <c r="D92" s="19">
        <f t="shared" si="41"/>
        <v>0</v>
      </c>
      <c r="E92" s="127"/>
      <c r="F92" s="18"/>
      <c r="G92" s="19"/>
      <c r="H92" s="127"/>
      <c r="I92" s="19"/>
      <c r="J92" s="19"/>
      <c r="K92" s="19">
        <f t="shared" si="42"/>
        <v>0</v>
      </c>
      <c r="L92" s="21">
        <f t="shared" si="43"/>
        <v>0</v>
      </c>
      <c r="M92" s="128">
        <v>90.0</v>
      </c>
      <c r="N92" s="19"/>
      <c r="O92" s="19"/>
      <c r="P92" s="19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0.25" customHeight="1">
      <c r="A93" s="131" t="s">
        <v>103</v>
      </c>
      <c r="B93" s="130">
        <v>1500.0</v>
      </c>
      <c r="C93" s="26"/>
      <c r="D93" s="19">
        <f t="shared" si="41"/>
        <v>0</v>
      </c>
      <c r="E93" s="127"/>
      <c r="F93" s="18"/>
      <c r="G93" s="19"/>
      <c r="H93" s="127"/>
      <c r="I93" s="19"/>
      <c r="J93" s="19"/>
      <c r="K93" s="19">
        <f t="shared" si="42"/>
        <v>0</v>
      </c>
      <c r="L93" s="21">
        <f t="shared" si="43"/>
        <v>0</v>
      </c>
      <c r="M93" s="128">
        <v>1300.0</v>
      </c>
      <c r="N93" s="19"/>
      <c r="O93" s="19"/>
      <c r="P93" s="19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131" t="s">
        <v>104</v>
      </c>
      <c r="B94" s="130">
        <v>400.0</v>
      </c>
      <c r="C94" s="26"/>
      <c r="D94" s="19">
        <f t="shared" si="41"/>
        <v>0</v>
      </c>
      <c r="E94" s="127"/>
      <c r="F94" s="18"/>
      <c r="G94" s="19"/>
      <c r="H94" s="127"/>
      <c r="I94" s="19"/>
      <c r="J94" s="19"/>
      <c r="K94" s="19">
        <f t="shared" si="42"/>
        <v>0</v>
      </c>
      <c r="L94" s="21">
        <f t="shared" si="43"/>
        <v>0</v>
      </c>
      <c r="M94" s="128">
        <v>350.0</v>
      </c>
      <c r="N94" s="19"/>
      <c r="O94" s="19"/>
      <c r="P94" s="19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131" t="s">
        <v>105</v>
      </c>
      <c r="B95" s="130">
        <v>700.0</v>
      </c>
      <c r="C95" s="26"/>
      <c r="D95" s="19">
        <f t="shared" si="41"/>
        <v>0</v>
      </c>
      <c r="E95" s="127"/>
      <c r="F95" s="18"/>
      <c r="G95" s="19"/>
      <c r="H95" s="127"/>
      <c r="I95" s="19"/>
      <c r="J95" s="19"/>
      <c r="K95" s="19">
        <f t="shared" si="42"/>
        <v>0</v>
      </c>
      <c r="L95" s="21">
        <f t="shared" si="43"/>
        <v>0</v>
      </c>
      <c r="M95" s="128">
        <v>600.0</v>
      </c>
      <c r="N95" s="19"/>
      <c r="O95" s="19"/>
      <c r="P95" s="19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131" t="s">
        <v>106</v>
      </c>
      <c r="B96" s="130">
        <v>150.0</v>
      </c>
      <c r="C96" s="26">
        <v>1.0</v>
      </c>
      <c r="D96" s="19">
        <f t="shared" si="41"/>
        <v>150</v>
      </c>
      <c r="E96" s="127"/>
      <c r="F96" s="18"/>
      <c r="G96" s="19"/>
      <c r="H96" s="127"/>
      <c r="I96" s="19"/>
      <c r="J96" s="19"/>
      <c r="K96" s="19">
        <f t="shared" si="42"/>
        <v>150</v>
      </c>
      <c r="L96" s="21">
        <f t="shared" si="43"/>
        <v>1</v>
      </c>
      <c r="M96" s="128">
        <v>130.0</v>
      </c>
      <c r="N96" s="19"/>
      <c r="O96" s="19"/>
      <c r="P96" s="19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0.25" customHeight="1">
      <c r="A97" s="131" t="s">
        <v>107</v>
      </c>
      <c r="B97" s="130">
        <v>2100.0</v>
      </c>
      <c r="C97" s="26"/>
      <c r="D97" s="19">
        <f t="shared" si="41"/>
        <v>0</v>
      </c>
      <c r="E97" s="20"/>
      <c r="F97" s="18"/>
      <c r="G97" s="19"/>
      <c r="H97" s="20"/>
      <c r="I97" s="19"/>
      <c r="J97" s="19"/>
      <c r="K97" s="19">
        <f t="shared" si="42"/>
        <v>0</v>
      </c>
      <c r="L97" s="21">
        <f t="shared" si="43"/>
        <v>0</v>
      </c>
      <c r="M97" s="128">
        <v>1900.0</v>
      </c>
      <c r="N97" s="19"/>
      <c r="O97" s="19"/>
      <c r="P97" s="19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0.25" customHeight="1">
      <c r="A98" s="44"/>
      <c r="B98" s="78"/>
      <c r="C98" s="70" t="s">
        <v>26</v>
      </c>
      <c r="D98" s="70">
        <f>SUM(D87:D97)</f>
        <v>500</v>
      </c>
      <c r="E98" s="70"/>
      <c r="F98" s="70" t="s">
        <v>26</v>
      </c>
      <c r="G98" s="70">
        <f>SUM(G87:G97)</f>
        <v>0</v>
      </c>
      <c r="H98" s="71"/>
      <c r="I98" s="71" t="s">
        <v>26</v>
      </c>
      <c r="J98" s="70">
        <f>SUM(J87:J97)</f>
        <v>0</v>
      </c>
      <c r="K98" s="123">
        <f t="shared" si="42"/>
        <v>500</v>
      </c>
      <c r="L98" s="123"/>
      <c r="M98" s="71" t="s">
        <v>26</v>
      </c>
      <c r="N98" s="70"/>
      <c r="O98" s="70"/>
      <c r="P98" s="70">
        <f>SUM(P87:P97)</f>
        <v>0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7.0" customHeight="1">
      <c r="A99" s="79" t="s">
        <v>76</v>
      </c>
      <c r="B99" s="8" t="s">
        <v>2</v>
      </c>
      <c r="C99" s="9" t="s">
        <v>3</v>
      </c>
      <c r="D99" s="10" t="s">
        <v>4</v>
      </c>
      <c r="E99" s="8" t="s">
        <v>5</v>
      </c>
      <c r="F99" s="9" t="s">
        <v>3</v>
      </c>
      <c r="G99" s="9" t="s">
        <v>4</v>
      </c>
      <c r="H99" s="46" t="s">
        <v>6</v>
      </c>
      <c r="I99" s="11" t="s">
        <v>3</v>
      </c>
      <c r="J99" s="11" t="s">
        <v>7</v>
      </c>
      <c r="K99" s="116" t="s">
        <v>96</v>
      </c>
      <c r="L99" s="12" t="s">
        <v>8</v>
      </c>
      <c r="M99" s="8" t="s">
        <v>9</v>
      </c>
      <c r="N99" s="10" t="s">
        <v>10</v>
      </c>
      <c r="O99" s="10" t="s">
        <v>11</v>
      </c>
      <c r="P99" s="9" t="s">
        <v>12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20.25" customHeight="1">
      <c r="A100" s="44" t="s">
        <v>77</v>
      </c>
      <c r="B100" s="42">
        <v>45.0</v>
      </c>
      <c r="C100" s="80"/>
      <c r="D100" s="32">
        <f t="shared" ref="D100:D101" si="44">B100*C100</f>
        <v>0</v>
      </c>
      <c r="E100" s="20">
        <v>40.0</v>
      </c>
      <c r="F100" s="80"/>
      <c r="G100" s="32">
        <f t="shared" ref="G100:G101" si="45">E100*F100</f>
        <v>0</v>
      </c>
      <c r="H100" s="20">
        <v>25.0</v>
      </c>
      <c r="I100" s="81"/>
      <c r="J100" s="32">
        <f t="shared" ref="J100:J101" si="46">H100*I100</f>
        <v>0</v>
      </c>
      <c r="K100" s="19">
        <f t="shared" ref="K100:K102" si="47">D100+G100+J100</f>
        <v>0</v>
      </c>
      <c r="L100" s="21">
        <f t="shared" ref="L100:L101" si="48">C100+F100+I100</f>
        <v>0</v>
      </c>
      <c r="M100" s="20">
        <v>17.36</v>
      </c>
      <c r="N100" s="32">
        <v>2.08</v>
      </c>
      <c r="O100" s="32">
        <v>1.74</v>
      </c>
      <c r="P100" s="32">
        <f t="shared" ref="P100:P101" si="49">((B100-M100)*C100)+((E100-M100)*F100)+((H100-M100)*I100)</f>
        <v>0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20.25" customHeight="1">
      <c r="A101" s="44" t="s">
        <v>78</v>
      </c>
      <c r="B101" s="42">
        <v>25.0</v>
      </c>
      <c r="C101" s="80"/>
      <c r="D101" s="32">
        <f t="shared" si="44"/>
        <v>0</v>
      </c>
      <c r="E101" s="20">
        <v>15.0</v>
      </c>
      <c r="F101" s="80"/>
      <c r="G101" s="32">
        <f t="shared" si="45"/>
        <v>0</v>
      </c>
      <c r="H101" s="20">
        <v>20.0</v>
      </c>
      <c r="I101" s="81"/>
      <c r="J101" s="32">
        <f t="shared" si="46"/>
        <v>0</v>
      </c>
      <c r="K101" s="19">
        <f t="shared" si="47"/>
        <v>0</v>
      </c>
      <c r="L101" s="21">
        <f t="shared" si="48"/>
        <v>0</v>
      </c>
      <c r="M101" s="20">
        <v>10.08</v>
      </c>
      <c r="N101" s="32">
        <v>1.21</v>
      </c>
      <c r="O101" s="32">
        <v>1.01</v>
      </c>
      <c r="P101" s="32">
        <f t="shared" si="49"/>
        <v>0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20.25" customHeight="1">
      <c r="A102" s="44"/>
      <c r="B102" s="78"/>
      <c r="C102" s="70" t="s">
        <v>26</v>
      </c>
      <c r="D102" s="70">
        <f>SUM(D100+D101)</f>
        <v>0</v>
      </c>
      <c r="E102" s="70"/>
      <c r="F102" s="70" t="s">
        <v>26</v>
      </c>
      <c r="G102" s="70">
        <f>SUM(G100+G101)</f>
        <v>0</v>
      </c>
      <c r="H102" s="71"/>
      <c r="I102" s="71" t="s">
        <v>26</v>
      </c>
      <c r="J102" s="70">
        <f>SUM(J100+J101)</f>
        <v>0</v>
      </c>
      <c r="K102" s="123">
        <f t="shared" si="47"/>
        <v>0</v>
      </c>
      <c r="L102" s="123"/>
      <c r="M102" s="71" t="s">
        <v>26</v>
      </c>
      <c r="N102" s="70"/>
      <c r="O102" s="70"/>
      <c r="P102" s="70">
        <f>SUM(P100)</f>
        <v>0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27.0" customHeight="1">
      <c r="A103" s="79" t="s">
        <v>79</v>
      </c>
      <c r="B103" s="8" t="s">
        <v>2</v>
      </c>
      <c r="C103" s="9" t="s">
        <v>3</v>
      </c>
      <c r="D103" s="10" t="s">
        <v>4</v>
      </c>
      <c r="E103" s="8" t="s">
        <v>5</v>
      </c>
      <c r="F103" s="9" t="s">
        <v>3</v>
      </c>
      <c r="G103" s="9" t="s">
        <v>4</v>
      </c>
      <c r="H103" s="46" t="s">
        <v>6</v>
      </c>
      <c r="I103" s="11" t="s">
        <v>3</v>
      </c>
      <c r="J103" s="11" t="s">
        <v>7</v>
      </c>
      <c r="K103" s="116" t="s">
        <v>96</v>
      </c>
      <c r="L103" s="12" t="s">
        <v>8</v>
      </c>
      <c r="M103" s="8" t="s">
        <v>9</v>
      </c>
      <c r="N103" s="10" t="s">
        <v>10</v>
      </c>
      <c r="O103" s="10" t="s">
        <v>11</v>
      </c>
      <c r="P103" s="9" t="s">
        <v>12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20.25" customHeight="1">
      <c r="A104" s="44" t="s">
        <v>80</v>
      </c>
      <c r="B104" s="42">
        <v>550.0</v>
      </c>
      <c r="C104" s="82">
        <v>2.0</v>
      </c>
      <c r="D104" s="32">
        <f>B104*C104</f>
        <v>1100</v>
      </c>
      <c r="E104" s="20"/>
      <c r="F104" s="80"/>
      <c r="G104" s="32">
        <f>E104*F104</f>
        <v>0</v>
      </c>
      <c r="H104" s="20"/>
      <c r="I104" s="81"/>
      <c r="J104" s="32">
        <f>H104*I104</f>
        <v>0</v>
      </c>
      <c r="K104" s="19">
        <f t="shared" ref="K104:K105" si="50">D104+G104+J104</f>
        <v>1100</v>
      </c>
      <c r="L104" s="21">
        <f>C104+F104+I104</f>
        <v>2</v>
      </c>
      <c r="M104" s="20">
        <v>500.0</v>
      </c>
      <c r="N104" s="32"/>
      <c r="O104" s="32"/>
      <c r="P104" s="32">
        <f>((B104-M104)*C104)+((E104-M104)*F104)+((H104-M104)*I104)</f>
        <v>100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20.25" customHeight="1">
      <c r="A105" s="83"/>
      <c r="B105" s="84"/>
      <c r="C105" s="85" t="s">
        <v>81</v>
      </c>
      <c r="D105" s="86">
        <f>D17+D28+D39+D42+D65+D79+D85+D98+D102+D104</f>
        <v>26265</v>
      </c>
      <c r="E105" s="87"/>
      <c r="F105" s="85" t="s">
        <v>81</v>
      </c>
      <c r="G105" s="86">
        <f>G17+G28+G39+G42+G65+G79+G85+G102+G104+G98</f>
        <v>0</v>
      </c>
      <c r="H105" s="87"/>
      <c r="I105" s="85" t="s">
        <v>81</v>
      </c>
      <c r="J105" s="86">
        <f>J17+J28+J39+J42+J65+J79+J85+J102+J104</f>
        <v>450</v>
      </c>
      <c r="K105" s="118">
        <f t="shared" si="50"/>
        <v>26715</v>
      </c>
      <c r="L105" s="119"/>
      <c r="M105" s="85" t="s">
        <v>81</v>
      </c>
      <c r="N105" s="86"/>
      <c r="O105" s="86"/>
      <c r="P105" s="86">
        <f>P17+P28+P42+P65+P79+P85+P102+P104</f>
        <v>12635</v>
      </c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</row>
    <row r="106" ht="20.25" customHeight="1">
      <c r="A106" s="3"/>
      <c r="B106" s="89"/>
      <c r="C106" s="90" t="s">
        <v>82</v>
      </c>
      <c r="E106" s="91">
        <f>K105</f>
        <v>26715</v>
      </c>
      <c r="G106" s="92"/>
      <c r="H106" s="93"/>
      <c r="I106" s="92"/>
      <c r="J106" s="132"/>
      <c r="K106" s="132"/>
      <c r="L106" s="132"/>
      <c r="M106" s="132"/>
      <c r="N106" s="133" t="s">
        <v>83</v>
      </c>
      <c r="P106" s="93">
        <f>P105</f>
        <v>12635</v>
      </c>
      <c r="Q106" s="9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B107" s="95" t="s">
        <v>84</v>
      </c>
      <c r="I107" s="95"/>
      <c r="J107" s="95"/>
      <c r="K107" s="92"/>
      <c r="L107" s="92"/>
      <c r="M107" s="95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96"/>
      <c r="B108" s="97" t="s">
        <v>85</v>
      </c>
      <c r="C108" s="98"/>
      <c r="D108" s="99" t="s">
        <v>86</v>
      </c>
      <c r="E108" s="100"/>
      <c r="F108" s="100"/>
      <c r="G108" s="99" t="s">
        <v>87</v>
      </c>
      <c r="H108" s="98"/>
      <c r="I108" s="101"/>
      <c r="J108" s="101"/>
      <c r="K108" s="92"/>
      <c r="L108" s="92"/>
      <c r="M108" s="99" t="s">
        <v>88</v>
      </c>
      <c r="N108" s="98"/>
      <c r="O108" s="99" t="s">
        <v>87</v>
      </c>
      <c r="P108" s="98"/>
      <c r="Q108" s="101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102"/>
      <c r="B109" s="103">
        <v>1000.0</v>
      </c>
      <c r="C109" s="98"/>
      <c r="D109" s="104">
        <v>21.0</v>
      </c>
      <c r="E109" s="100"/>
      <c r="F109" s="100"/>
      <c r="G109" s="105">
        <f>D109*B109</f>
        <v>21000</v>
      </c>
      <c r="H109" s="98"/>
      <c r="I109" s="106"/>
      <c r="J109" s="2"/>
      <c r="K109" s="92"/>
      <c r="L109" s="92"/>
      <c r="M109" s="134"/>
      <c r="N109" s="98"/>
      <c r="O109" s="107">
        <v>850.0</v>
      </c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500.0</v>
      </c>
      <c r="C110" s="98"/>
      <c r="D110" s="104">
        <v>10.0</v>
      </c>
      <c r="E110" s="100"/>
      <c r="F110" s="100"/>
      <c r="G110" s="105">
        <f>B110*D110</f>
        <v>5000</v>
      </c>
      <c r="H110" s="98"/>
      <c r="I110" s="106"/>
      <c r="J110" s="2"/>
      <c r="K110" s="92"/>
      <c r="L110" s="92"/>
      <c r="M110" s="134"/>
      <c r="N110" s="98"/>
      <c r="O110" s="107">
        <v>550.0</v>
      </c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>
        <v>200.0</v>
      </c>
      <c r="C111" s="98"/>
      <c r="D111" s="104">
        <v>2.0</v>
      </c>
      <c r="E111" s="100"/>
      <c r="F111" s="100"/>
      <c r="G111" s="105">
        <f>D111*B111</f>
        <v>400</v>
      </c>
      <c r="H111" s="98"/>
      <c r="I111" s="106"/>
      <c r="J111" s="2"/>
      <c r="K111" s="92"/>
      <c r="L111" s="92"/>
      <c r="M111" s="134"/>
      <c r="N111" s="98"/>
      <c r="O111" s="107">
        <v>400.0</v>
      </c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>
        <v>100.0</v>
      </c>
      <c r="C112" s="98"/>
      <c r="D112" s="104">
        <v>20.0</v>
      </c>
      <c r="E112" s="100"/>
      <c r="F112" s="100"/>
      <c r="G112" s="105">
        <f>B112*D112</f>
        <v>2000</v>
      </c>
      <c r="H112" s="98"/>
      <c r="I112" s="106"/>
      <c r="J112" s="2"/>
      <c r="K112" s="92"/>
      <c r="L112" s="92"/>
      <c r="M112" s="134"/>
      <c r="N112" s="98"/>
      <c r="O112" s="107">
        <v>100.0</v>
      </c>
      <c r="P112" s="98"/>
      <c r="Q112" s="135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102"/>
      <c r="B113" s="103">
        <v>50.0</v>
      </c>
      <c r="C113" s="98"/>
      <c r="D113" s="104">
        <v>15.0</v>
      </c>
      <c r="E113" s="100"/>
      <c r="F113" s="100"/>
      <c r="G113" s="105">
        <f>D113*B113</f>
        <v>750</v>
      </c>
      <c r="H113" s="98"/>
      <c r="I113" s="106"/>
      <c r="J113" s="2"/>
      <c r="K113" s="92"/>
      <c r="L113" s="92"/>
      <c r="M113" s="134"/>
      <c r="N113" s="98"/>
      <c r="O113" s="107"/>
      <c r="P113" s="98"/>
      <c r="Q113" s="135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102"/>
      <c r="B114" s="103">
        <v>20.0</v>
      </c>
      <c r="C114" s="98"/>
      <c r="D114" s="104">
        <v>1.0</v>
      </c>
      <c r="E114" s="100"/>
      <c r="F114" s="100"/>
      <c r="G114" s="105">
        <f>B114*D114</f>
        <v>20</v>
      </c>
      <c r="H114" s="98"/>
      <c r="I114" s="106"/>
      <c r="J114" s="2"/>
      <c r="K114" s="92"/>
      <c r="L114" s="92"/>
      <c r="M114" s="134"/>
      <c r="N114" s="98"/>
      <c r="O114" s="107"/>
      <c r="P114" s="98"/>
      <c r="Q114" s="135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96"/>
      <c r="B115" s="97" t="s">
        <v>89</v>
      </c>
      <c r="C115" s="98"/>
      <c r="D115" s="99" t="s">
        <v>86</v>
      </c>
      <c r="E115" s="100"/>
      <c r="F115" s="100"/>
      <c r="G115" s="99" t="s">
        <v>87</v>
      </c>
      <c r="H115" s="98"/>
      <c r="I115" s="109"/>
      <c r="J115" s="92"/>
      <c r="K115" s="92"/>
      <c r="L115" s="92"/>
      <c r="M115" s="134"/>
      <c r="N115" s="98"/>
      <c r="O115" s="107"/>
      <c r="P115" s="98"/>
      <c r="Q115" s="135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102"/>
      <c r="B116" s="103">
        <v>20.0</v>
      </c>
      <c r="C116" s="98"/>
      <c r="D116" s="104"/>
      <c r="E116" s="100"/>
      <c r="F116" s="100"/>
      <c r="G116" s="105">
        <f>D116*B116</f>
        <v>0</v>
      </c>
      <c r="H116" s="98"/>
      <c r="I116" s="106"/>
      <c r="J116" s="2"/>
      <c r="K116" s="92"/>
      <c r="L116" s="92"/>
      <c r="M116" s="134"/>
      <c r="N116" s="98"/>
      <c r="O116" s="107"/>
      <c r="P116" s="98"/>
      <c r="Q116" s="135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102"/>
      <c r="B117" s="103"/>
      <c r="C117" s="98"/>
      <c r="D117" s="104"/>
      <c r="E117" s="100"/>
      <c r="F117" s="100"/>
      <c r="G117" s="105"/>
      <c r="H117" s="98"/>
      <c r="I117" s="106"/>
      <c r="J117" s="2"/>
      <c r="K117" s="92"/>
      <c r="L117" s="92"/>
      <c r="M117" s="103"/>
      <c r="N117" s="98"/>
      <c r="O117" s="107"/>
      <c r="P117" s="98"/>
      <c r="Q117" s="135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102"/>
      <c r="B118" s="103"/>
      <c r="C118" s="98"/>
      <c r="D118" s="104"/>
      <c r="E118" s="100"/>
      <c r="F118" s="100"/>
      <c r="G118" s="105"/>
      <c r="H118" s="98"/>
      <c r="I118" s="106"/>
      <c r="J118" s="2"/>
      <c r="K118" s="92"/>
      <c r="L118" s="92"/>
      <c r="M118" s="103"/>
      <c r="N118" s="98"/>
      <c r="O118" s="107"/>
      <c r="P118" s="98"/>
      <c r="Q118" s="135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3"/>
      <c r="C119" s="98"/>
      <c r="D119" s="104"/>
      <c r="E119" s="100"/>
      <c r="F119" s="100"/>
      <c r="G119" s="105"/>
      <c r="H119" s="98"/>
      <c r="I119" s="106"/>
      <c r="J119" s="2"/>
      <c r="K119" s="92"/>
      <c r="L119" s="92"/>
      <c r="M119" s="103"/>
      <c r="N119" s="98"/>
      <c r="O119" s="107"/>
      <c r="P119" s="98"/>
      <c r="Q119" s="135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3"/>
      <c r="C120" s="98"/>
      <c r="D120" s="104"/>
      <c r="E120" s="100"/>
      <c r="F120" s="100"/>
      <c r="G120" s="105"/>
      <c r="H120" s="98"/>
      <c r="I120" s="106"/>
      <c r="J120" s="2"/>
      <c r="K120" s="92"/>
      <c r="L120" s="92"/>
      <c r="M120" s="103"/>
      <c r="N120" s="98"/>
      <c r="O120" s="107"/>
      <c r="P120" s="98"/>
      <c r="Q120" s="135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3">
        <v>10.0</v>
      </c>
      <c r="C121" s="98"/>
      <c r="D121" s="104"/>
      <c r="E121" s="100"/>
      <c r="F121" s="100"/>
      <c r="G121" s="105">
        <f>B121*D121</f>
        <v>0</v>
      </c>
      <c r="H121" s="98"/>
      <c r="I121" s="106"/>
      <c r="J121" s="2"/>
      <c r="K121" s="92"/>
      <c r="L121" s="92"/>
      <c r="M121" s="103"/>
      <c r="N121" s="98"/>
      <c r="O121" s="107"/>
      <c r="P121" s="98"/>
      <c r="Q121" s="135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3">
        <v>5.0</v>
      </c>
      <c r="C122" s="98"/>
      <c r="D122" s="104">
        <v>1.0</v>
      </c>
      <c r="E122" s="100"/>
      <c r="F122" s="100"/>
      <c r="G122" s="105">
        <f>D122*B122</f>
        <v>5</v>
      </c>
      <c r="H122" s="98"/>
      <c r="I122" s="106"/>
      <c r="J122" s="2"/>
      <c r="K122" s="92"/>
      <c r="L122" s="92"/>
      <c r="M122" s="103"/>
      <c r="N122" s="98"/>
      <c r="O122" s="107"/>
      <c r="P122" s="98"/>
      <c r="Q122" s="92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3"/>
      <c r="C123" s="98"/>
      <c r="D123" s="104"/>
      <c r="E123" s="100"/>
      <c r="F123" s="100"/>
      <c r="G123" s="105"/>
      <c r="H123" s="98"/>
      <c r="I123" s="106"/>
      <c r="J123" s="2"/>
      <c r="K123" s="92"/>
      <c r="L123" s="92"/>
      <c r="M123" s="103"/>
      <c r="N123" s="98"/>
      <c r="O123" s="107"/>
      <c r="P123" s="98"/>
      <c r="Q123" s="92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102"/>
      <c r="B124" s="103"/>
      <c r="C124" s="98"/>
      <c r="D124" s="104"/>
      <c r="E124" s="100"/>
      <c r="F124" s="100"/>
      <c r="G124" s="105"/>
      <c r="H124" s="98"/>
      <c r="I124" s="106"/>
      <c r="J124" s="2"/>
      <c r="K124" s="92"/>
      <c r="L124" s="92"/>
      <c r="M124" s="103"/>
      <c r="N124" s="98"/>
      <c r="O124" s="107"/>
      <c r="P124" s="98"/>
      <c r="Q124" s="92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102"/>
      <c r="B125" s="103"/>
      <c r="C125" s="98"/>
      <c r="D125" s="104"/>
      <c r="E125" s="100"/>
      <c r="F125" s="100"/>
      <c r="G125" s="105"/>
      <c r="H125" s="98"/>
      <c r="I125" s="106"/>
      <c r="J125" s="2"/>
      <c r="K125" s="92"/>
      <c r="L125" s="92"/>
      <c r="M125" s="103"/>
      <c r="N125" s="98"/>
      <c r="O125" s="107"/>
      <c r="P125" s="98"/>
      <c r="Q125" s="92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102"/>
      <c r="B126" s="103"/>
      <c r="C126" s="98"/>
      <c r="D126" s="104"/>
      <c r="E126" s="100"/>
      <c r="F126" s="100"/>
      <c r="G126" s="105"/>
      <c r="H126" s="98"/>
      <c r="I126" s="106"/>
      <c r="J126" s="2"/>
      <c r="K126" s="92"/>
      <c r="L126" s="92"/>
      <c r="M126" s="103"/>
      <c r="N126" s="98"/>
      <c r="O126" s="107"/>
      <c r="P126" s="98"/>
      <c r="Q126" s="92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102"/>
      <c r="B127" s="103"/>
      <c r="C127" s="98"/>
      <c r="D127" s="104"/>
      <c r="E127" s="100"/>
      <c r="F127" s="100"/>
      <c r="G127" s="105"/>
      <c r="H127" s="98"/>
      <c r="I127" s="106"/>
      <c r="J127" s="2"/>
      <c r="K127" s="92"/>
      <c r="L127" s="92"/>
      <c r="M127" s="103"/>
      <c r="N127" s="98"/>
      <c r="O127" s="107"/>
      <c r="P127" s="98"/>
      <c r="Q127" s="92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102"/>
      <c r="B128" s="103"/>
      <c r="C128" s="98"/>
      <c r="D128" s="104"/>
      <c r="E128" s="100"/>
      <c r="F128" s="100"/>
      <c r="G128" s="105"/>
      <c r="H128" s="98"/>
      <c r="I128" s="106"/>
      <c r="J128" s="2"/>
      <c r="K128" s="92"/>
      <c r="L128" s="92"/>
      <c r="M128" s="103"/>
      <c r="N128" s="98"/>
      <c r="O128" s="107"/>
      <c r="P128" s="98"/>
      <c r="Q128" s="92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102"/>
      <c r="B129" s="43"/>
      <c r="C129" s="43"/>
      <c r="D129" s="104"/>
      <c r="E129" s="104"/>
      <c r="F129" s="104"/>
      <c r="G129" s="32"/>
      <c r="H129" s="32"/>
      <c r="I129" s="106"/>
      <c r="J129" s="2"/>
      <c r="K129" s="92"/>
      <c r="L129" s="92"/>
      <c r="M129" s="103"/>
      <c r="N129" s="98"/>
      <c r="O129" s="107"/>
      <c r="P129" s="98"/>
      <c r="Q129" s="92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102"/>
      <c r="B130" s="43"/>
      <c r="C130" s="43"/>
      <c r="D130" s="104"/>
      <c r="E130" s="104"/>
      <c r="F130" s="104"/>
      <c r="G130" s="32"/>
      <c r="H130" s="32"/>
      <c r="I130" s="106"/>
      <c r="J130" s="2"/>
      <c r="K130" s="92"/>
      <c r="L130" s="92"/>
      <c r="M130" s="103"/>
      <c r="N130" s="98"/>
      <c r="O130" s="107"/>
      <c r="P130" s="98"/>
      <c r="Q130" s="92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102"/>
      <c r="B131" s="43"/>
      <c r="C131" s="43"/>
      <c r="D131" s="104"/>
      <c r="E131" s="104"/>
      <c r="F131" s="104"/>
      <c r="G131" s="32"/>
      <c r="H131" s="32"/>
      <c r="I131" s="106"/>
      <c r="J131" s="2"/>
      <c r="K131" s="92"/>
      <c r="L131" s="92"/>
      <c r="M131" s="103"/>
      <c r="N131" s="98"/>
      <c r="O131" s="107"/>
      <c r="P131" s="98"/>
      <c r="Q131" s="92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102"/>
      <c r="B132" s="103">
        <v>1.0</v>
      </c>
      <c r="C132" s="98"/>
      <c r="D132" s="104"/>
      <c r="E132" s="100"/>
      <c r="F132" s="100"/>
      <c r="G132" s="105">
        <f>B132*D132</f>
        <v>0</v>
      </c>
      <c r="H132" s="98"/>
      <c r="I132" s="106"/>
      <c r="J132" s="2"/>
      <c r="K132" s="92"/>
      <c r="L132" s="92"/>
      <c r="M132" s="103"/>
      <c r="N132" s="98"/>
      <c r="O132" s="107"/>
      <c r="P132" s="98"/>
      <c r="Q132" s="92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20.25" customHeight="1">
      <c r="A133" s="3"/>
      <c r="B133" s="110"/>
      <c r="C133" s="111"/>
      <c r="D133" s="111"/>
      <c r="E133" s="112" t="s">
        <v>90</v>
      </c>
      <c r="F133" s="98"/>
      <c r="G133" s="113">
        <f>SUM(G109:G132)</f>
        <v>29175</v>
      </c>
      <c r="H133" s="98"/>
      <c r="I133" s="111"/>
      <c r="J133" s="111"/>
      <c r="K133" s="92"/>
      <c r="L133" s="92"/>
      <c r="M133" s="111" t="s">
        <v>26</v>
      </c>
      <c r="O133" s="113">
        <f>SUM(O109:O132)</f>
        <v>1900</v>
      </c>
      <c r="P133" s="98"/>
      <c r="Q133" s="136"/>
      <c r="R133" s="3"/>
      <c r="S133" s="3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7.25" customHeight="1">
      <c r="A134" s="3"/>
      <c r="B134" s="110"/>
      <c r="C134" s="111"/>
      <c r="D134" s="111"/>
      <c r="E134" s="112" t="s">
        <v>91</v>
      </c>
      <c r="F134" s="98"/>
      <c r="G134" s="113">
        <f>O133</f>
        <v>1900</v>
      </c>
      <c r="H134" s="98"/>
      <c r="K134" s="92"/>
      <c r="L134" s="92"/>
      <c r="N134" s="3"/>
      <c r="O134" s="3"/>
      <c r="P134" s="3"/>
      <c r="Q134" s="3"/>
      <c r="R134" s="3"/>
      <c r="S134" s="3"/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20.25" customHeight="1">
      <c r="A135" s="3"/>
      <c r="B135" s="110"/>
      <c r="C135" s="111"/>
      <c r="D135" s="111"/>
      <c r="E135" s="112" t="s">
        <v>92</v>
      </c>
      <c r="F135" s="98"/>
      <c r="G135" s="114">
        <v>640.0</v>
      </c>
      <c r="H135" s="98"/>
      <c r="K135" s="92"/>
      <c r="L135" s="92"/>
      <c r="N135" s="3"/>
      <c r="O135" s="3"/>
      <c r="P135" s="3"/>
      <c r="Q135" s="3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20.25" customHeight="1">
      <c r="A136" s="3"/>
      <c r="B136" s="110"/>
      <c r="C136" s="111"/>
      <c r="D136" s="111"/>
      <c r="E136" s="112" t="s">
        <v>93</v>
      </c>
      <c r="F136" s="98"/>
      <c r="G136" s="114"/>
      <c r="H136" s="98"/>
      <c r="K136" s="92"/>
      <c r="L136" s="92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20.25" customHeight="1">
      <c r="A137" s="102"/>
      <c r="B137" s="102"/>
      <c r="C137" s="111"/>
      <c r="D137" s="111"/>
      <c r="E137" s="112" t="s">
        <v>94</v>
      </c>
      <c r="F137" s="98"/>
      <c r="G137" s="114"/>
      <c r="H137" s="98"/>
      <c r="K137" s="92"/>
      <c r="L137" s="92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20.25" customHeight="1">
      <c r="A138" s="102"/>
      <c r="B138" s="102"/>
      <c r="C138" s="111"/>
      <c r="D138" s="111"/>
      <c r="E138" s="112" t="s">
        <v>95</v>
      </c>
      <c r="F138" s="98"/>
      <c r="G138" s="113">
        <v>0.0</v>
      </c>
      <c r="H138" s="98"/>
      <c r="I138" s="3"/>
      <c r="J138" s="3"/>
      <c r="K138" s="92"/>
      <c r="L138" s="92"/>
      <c r="M138" s="3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8.75" customHeight="1">
      <c r="A139" s="102"/>
      <c r="B139" s="102"/>
      <c r="C139" s="111"/>
      <c r="D139" s="111"/>
      <c r="E139" s="112" t="s">
        <v>26</v>
      </c>
      <c r="F139" s="98"/>
      <c r="G139" s="113">
        <f>SUM(G133:G138)</f>
        <v>31715</v>
      </c>
      <c r="H139" s="98"/>
      <c r="I139" s="3"/>
      <c r="J139" s="3"/>
      <c r="K139" s="92"/>
      <c r="L139" s="92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102"/>
      <c r="B140" s="102"/>
      <c r="C140" s="102"/>
      <c r="D140" s="102"/>
      <c r="E140" s="102"/>
      <c r="F140" s="102"/>
      <c r="G140" s="102"/>
      <c r="H140" s="10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102"/>
      <c r="B142" s="102"/>
      <c r="C142" s="102"/>
      <c r="D142" s="102"/>
      <c r="E142" s="102"/>
      <c r="F142" s="102"/>
      <c r="G142" s="102"/>
      <c r="H142" s="10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102"/>
      <c r="B143" s="102"/>
      <c r="C143" s="102"/>
      <c r="D143" s="102"/>
      <c r="E143" s="102"/>
      <c r="F143" s="102"/>
      <c r="G143" s="102"/>
      <c r="H143" s="10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19">
        <f t="shared" ref="S152:S155" si="51">E163*H163</f>
        <v>0</v>
      </c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19">
        <f t="shared" si="51"/>
        <v>0</v>
      </c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19">
        <f t="shared" si="51"/>
        <v>0</v>
      </c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19">
        <f t="shared" si="51"/>
        <v>0</v>
      </c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5.75" customHeight="1">
      <c r="A344" s="3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"/>
      <c r="V344" s="2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5.75" customHeight="1">
      <c r="A345" s="3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"/>
      <c r="V345" s="2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5.75" customHeight="1">
      <c r="A346" s="3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"/>
      <c r="V346" s="2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5.75" customHeight="1">
      <c r="A347" s="3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"/>
      <c r="V347" s="2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5.75" customHeight="1">
      <c r="A348" s="3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"/>
      <c r="V348" s="2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15.75" customHeight="1">
      <c r="A349" s="3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"/>
      <c r="V349" s="2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15.75" customHeight="1">
      <c r="A350" s="3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"/>
      <c r="V350" s="2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15.75" customHeight="1">
      <c r="A351" s="3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"/>
      <c r="V351" s="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15.75" customHeight="1">
      <c r="A352" s="3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"/>
      <c r="V352" s="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15.75" customHeight="1">
      <c r="A353" s="3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"/>
      <c r="V353" s="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15.75" customHeight="1">
      <c r="A354" s="3"/>
      <c r="B354" s="2"/>
      <c r="C354" s="2"/>
      <c r="D354" s="2"/>
      <c r="E354" s="2"/>
      <c r="F354" s="2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2"/>
      <c r="V354" s="2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15.75" customHeight="1">
      <c r="A355" s="3"/>
      <c r="B355" s="2"/>
      <c r="C355" s="2"/>
      <c r="D355" s="2"/>
      <c r="E355" s="2"/>
      <c r="F355" s="2"/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2"/>
      <c r="V355" s="2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  <row r="1020" ht="15.75" customHeight="1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</row>
    <row r="1021" ht="15.75" customHeight="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</row>
    <row r="1022" ht="15.75" customHeight="1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</row>
    <row r="1023" ht="15.75" customHeight="1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</row>
    <row r="1024" ht="15.75" customHeight="1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</row>
    <row r="1025" ht="15.75" customHeight="1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</row>
    <row r="1026" ht="15.75" customHeight="1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</row>
    <row r="1027" ht="15.75" customHeight="1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</row>
    <row r="1028" ht="15.75" customHeight="1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</row>
    <row r="1029" ht="15.75" customHeight="1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</row>
    <row r="1030" ht="15.75" customHeight="1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</row>
    <row r="1031" ht="15.75" customHeight="1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</row>
    <row r="1032" ht="15.75" customHeight="1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</row>
    <row r="1033" ht="15.75" customHeight="1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</row>
    <row r="1034" ht="15.75" customHeight="1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</row>
    <row r="1035" ht="15.75" customHeight="1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</row>
    <row r="1036" ht="15.75" customHeight="1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</row>
    <row r="1037" ht="15.75" customHeight="1">
      <c r="A1037" s="115"/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</row>
    <row r="1038" ht="15.75" customHeight="1">
      <c r="A1038" s="115"/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</row>
  </sheetData>
  <mergeCells count="137">
    <mergeCell ref="M114:N114"/>
    <mergeCell ref="M115:N115"/>
    <mergeCell ref="M111:N111"/>
    <mergeCell ref="O111:P111"/>
    <mergeCell ref="M112:N112"/>
    <mergeCell ref="O112:P112"/>
    <mergeCell ref="M113:N113"/>
    <mergeCell ref="O113:P113"/>
    <mergeCell ref="O114:P114"/>
    <mergeCell ref="O115:P115"/>
    <mergeCell ref="C106:D106"/>
    <mergeCell ref="E106:F106"/>
    <mergeCell ref="N106:O106"/>
    <mergeCell ref="B107:H107"/>
    <mergeCell ref="B108:C108"/>
    <mergeCell ref="D108:F108"/>
    <mergeCell ref="G108:H108"/>
    <mergeCell ref="D111:F111"/>
    <mergeCell ref="G111:H111"/>
    <mergeCell ref="M107:Q107"/>
    <mergeCell ref="M108:N108"/>
    <mergeCell ref="O108:P108"/>
    <mergeCell ref="M109:N109"/>
    <mergeCell ref="O109:P109"/>
    <mergeCell ref="M110:N110"/>
    <mergeCell ref="O110:P110"/>
    <mergeCell ref="B109:C109"/>
    <mergeCell ref="D109:F109"/>
    <mergeCell ref="G109:H109"/>
    <mergeCell ref="B110:C110"/>
    <mergeCell ref="D110:F110"/>
    <mergeCell ref="G110:H110"/>
    <mergeCell ref="B111:C111"/>
    <mergeCell ref="D114:F114"/>
    <mergeCell ref="G114:H114"/>
    <mergeCell ref="B112:C112"/>
    <mergeCell ref="D112:F112"/>
    <mergeCell ref="G112:H112"/>
    <mergeCell ref="B113:C113"/>
    <mergeCell ref="D113:F113"/>
    <mergeCell ref="G113:H113"/>
    <mergeCell ref="B114:C114"/>
    <mergeCell ref="D118:F118"/>
    <mergeCell ref="G118:H118"/>
    <mergeCell ref="D124:F124"/>
    <mergeCell ref="G124:H124"/>
    <mergeCell ref="B122:C122"/>
    <mergeCell ref="D122:F122"/>
    <mergeCell ref="G122:H122"/>
    <mergeCell ref="B123:C123"/>
    <mergeCell ref="D123:F123"/>
    <mergeCell ref="G123:H123"/>
    <mergeCell ref="B124:C124"/>
    <mergeCell ref="D127:F127"/>
    <mergeCell ref="G127:H127"/>
    <mergeCell ref="B128:C128"/>
    <mergeCell ref="D128:F128"/>
    <mergeCell ref="G128:H128"/>
    <mergeCell ref="B125:C125"/>
    <mergeCell ref="D125:F125"/>
    <mergeCell ref="G125:H125"/>
    <mergeCell ref="B126:C126"/>
    <mergeCell ref="D126:F126"/>
    <mergeCell ref="G126:H126"/>
    <mergeCell ref="B127:C127"/>
    <mergeCell ref="O129:P129"/>
    <mergeCell ref="O130:P130"/>
    <mergeCell ref="O122:P122"/>
    <mergeCell ref="O123:P123"/>
    <mergeCell ref="O124:P124"/>
    <mergeCell ref="O125:P125"/>
    <mergeCell ref="O126:P126"/>
    <mergeCell ref="O127:P127"/>
    <mergeCell ref="O128:P128"/>
    <mergeCell ref="M131:N131"/>
    <mergeCell ref="M132:N132"/>
    <mergeCell ref="M128:N128"/>
    <mergeCell ref="M129:N129"/>
    <mergeCell ref="M130:N130"/>
    <mergeCell ref="O131:P131"/>
    <mergeCell ref="B132:C132"/>
    <mergeCell ref="G132:H132"/>
    <mergeCell ref="O132:P132"/>
    <mergeCell ref="E138:F138"/>
    <mergeCell ref="E139:F139"/>
    <mergeCell ref="E135:F135"/>
    <mergeCell ref="G135:H135"/>
    <mergeCell ref="E136:F136"/>
    <mergeCell ref="G136:H136"/>
    <mergeCell ref="E137:F137"/>
    <mergeCell ref="G137:H137"/>
    <mergeCell ref="G138:H138"/>
    <mergeCell ref="G139:H139"/>
    <mergeCell ref="B115:C115"/>
    <mergeCell ref="D115:F115"/>
    <mergeCell ref="G115:H115"/>
    <mergeCell ref="D116:F116"/>
    <mergeCell ref="G116:H116"/>
    <mergeCell ref="M116:N116"/>
    <mergeCell ref="O116:P116"/>
    <mergeCell ref="B116:C116"/>
    <mergeCell ref="B117:C117"/>
    <mergeCell ref="D117:F117"/>
    <mergeCell ref="G117:H117"/>
    <mergeCell ref="M117:N117"/>
    <mergeCell ref="O117:P117"/>
    <mergeCell ref="B118:C118"/>
    <mergeCell ref="D121:F121"/>
    <mergeCell ref="G121:H121"/>
    <mergeCell ref="B119:C119"/>
    <mergeCell ref="D119:F119"/>
    <mergeCell ref="G119:H119"/>
    <mergeCell ref="B120:C120"/>
    <mergeCell ref="D120:F120"/>
    <mergeCell ref="G120:H120"/>
    <mergeCell ref="B121:C121"/>
    <mergeCell ref="M118:N118"/>
    <mergeCell ref="O118:P118"/>
    <mergeCell ref="M119:N119"/>
    <mergeCell ref="O119:P119"/>
    <mergeCell ref="M120:N120"/>
    <mergeCell ref="O120:P120"/>
    <mergeCell ref="O121:P121"/>
    <mergeCell ref="M121:N121"/>
    <mergeCell ref="M122:N122"/>
    <mergeCell ref="M123:N123"/>
    <mergeCell ref="M124:N124"/>
    <mergeCell ref="M125:N125"/>
    <mergeCell ref="M126:N126"/>
    <mergeCell ref="M127:N127"/>
    <mergeCell ref="D132:F132"/>
    <mergeCell ref="E133:F133"/>
    <mergeCell ref="G133:H133"/>
    <mergeCell ref="M133:N133"/>
    <mergeCell ref="O133:P133"/>
    <mergeCell ref="E134:F134"/>
    <mergeCell ref="G134:H13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45441.0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26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/>
      <c r="D9" s="19">
        <f t="shared" si="1"/>
        <v>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0</v>
      </c>
      <c r="L9" s="21">
        <f t="shared" si="5"/>
        <v>0</v>
      </c>
      <c r="M9" s="20">
        <v>360.0</v>
      </c>
      <c r="N9" s="19">
        <v>43.2</v>
      </c>
      <c r="O9" s="19">
        <v>36.0</v>
      </c>
      <c r="P9" s="19">
        <f t="shared" si="6"/>
        <v>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/>
      <c r="D10" s="19">
        <f t="shared" si="1"/>
        <v>0</v>
      </c>
      <c r="E10" s="20">
        <v>1400.0</v>
      </c>
      <c r="F10" s="19"/>
      <c r="G10" s="19">
        <f t="shared" si="2"/>
        <v>0</v>
      </c>
      <c r="H10" s="20">
        <v>1375.0</v>
      </c>
      <c r="I10" s="117"/>
      <c r="J10" s="19">
        <f t="shared" si="3"/>
        <v>0</v>
      </c>
      <c r="K10" s="19">
        <f t="shared" si="4"/>
        <v>0</v>
      </c>
      <c r="L10" s="21">
        <f t="shared" si="5"/>
        <v>0</v>
      </c>
      <c r="M10" s="20">
        <v>1125.0</v>
      </c>
      <c r="N10" s="19">
        <v>135.0</v>
      </c>
      <c r="O10" s="19">
        <v>112.5</v>
      </c>
      <c r="P10" s="19">
        <f t="shared" si="6"/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/>
      <c r="D12" s="19">
        <f t="shared" si="1"/>
        <v>0</v>
      </c>
      <c r="E12" s="20">
        <v>1400.0</v>
      </c>
      <c r="F12" s="19"/>
      <c r="G12" s="19">
        <f t="shared" si="2"/>
        <v>0</v>
      </c>
      <c r="H12" s="20">
        <v>1375.0</v>
      </c>
      <c r="I12" s="117"/>
      <c r="J12" s="19">
        <f t="shared" si="3"/>
        <v>0</v>
      </c>
      <c r="K12" s="19">
        <f t="shared" si="4"/>
        <v>0</v>
      </c>
      <c r="L12" s="21">
        <f t="shared" si="5"/>
        <v>0</v>
      </c>
      <c r="M12" s="20">
        <v>1125.0</v>
      </c>
      <c r="N12" s="19">
        <v>135.0</v>
      </c>
      <c r="O12" s="19">
        <v>112.5</v>
      </c>
      <c r="P12" s="19">
        <f t="shared" si="6"/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/>
      <c r="D13" s="19">
        <f t="shared" si="1"/>
        <v>0</v>
      </c>
      <c r="E13" s="20">
        <v>440.0</v>
      </c>
      <c r="F13" s="117">
        <v>2.0</v>
      </c>
      <c r="G13" s="19">
        <f t="shared" si="2"/>
        <v>880</v>
      </c>
      <c r="H13" s="20">
        <v>425.0</v>
      </c>
      <c r="I13" s="19"/>
      <c r="J13" s="19">
        <f t="shared" si="3"/>
        <v>0</v>
      </c>
      <c r="K13" s="19">
        <f t="shared" si="4"/>
        <v>880</v>
      </c>
      <c r="L13" s="21">
        <f t="shared" si="5"/>
        <v>2</v>
      </c>
      <c r="M13" s="20">
        <v>360.0</v>
      </c>
      <c r="N13" s="19">
        <v>43.2</v>
      </c>
      <c r="O13" s="19">
        <v>36.0</v>
      </c>
      <c r="P13" s="19">
        <f t="shared" si="6"/>
        <v>160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/>
      <c r="D14" s="19">
        <f t="shared" si="1"/>
        <v>0</v>
      </c>
      <c r="E14" s="20">
        <v>480.0</v>
      </c>
      <c r="F14" s="19"/>
      <c r="G14" s="19">
        <f t="shared" si="2"/>
        <v>0</v>
      </c>
      <c r="H14" s="20">
        <v>450.0</v>
      </c>
      <c r="I14" s="117"/>
      <c r="J14" s="19">
        <f t="shared" si="3"/>
        <v>0</v>
      </c>
      <c r="K14" s="19">
        <f t="shared" si="4"/>
        <v>0</v>
      </c>
      <c r="L14" s="21">
        <f t="shared" si="5"/>
        <v>0</v>
      </c>
      <c r="M14" s="20">
        <v>360.0</v>
      </c>
      <c r="N14" s="19">
        <v>43.2</v>
      </c>
      <c r="O14" s="19">
        <v>36.0</v>
      </c>
      <c r="P14" s="19">
        <f t="shared" si="6"/>
        <v>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/>
      <c r="D15" s="19">
        <f t="shared" si="1"/>
        <v>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0</v>
      </c>
      <c r="L15" s="21">
        <f t="shared" si="5"/>
        <v>0</v>
      </c>
      <c r="M15" s="20">
        <v>200.0</v>
      </c>
      <c r="N15" s="19">
        <v>24.0</v>
      </c>
      <c r="O15" s="19">
        <v>20.0</v>
      </c>
      <c r="P15" s="19">
        <f t="shared" si="6"/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>
        <v>3.0</v>
      </c>
      <c r="D16" s="19">
        <f t="shared" si="1"/>
        <v>4950</v>
      </c>
      <c r="E16" s="20">
        <v>1600.0</v>
      </c>
      <c r="F16" s="19"/>
      <c r="G16" s="19">
        <f t="shared" si="2"/>
        <v>0</v>
      </c>
      <c r="H16" s="20">
        <v>1500.0</v>
      </c>
      <c r="I16" s="117">
        <v>1.0</v>
      </c>
      <c r="J16" s="19">
        <f t="shared" si="3"/>
        <v>1500</v>
      </c>
      <c r="K16" s="19">
        <f t="shared" si="4"/>
        <v>6450</v>
      </c>
      <c r="L16" s="21">
        <f t="shared" si="5"/>
        <v>4</v>
      </c>
      <c r="M16" s="20">
        <v>1125.0</v>
      </c>
      <c r="N16" s="19">
        <v>135.0</v>
      </c>
      <c r="O16" s="19">
        <v>112.5</v>
      </c>
      <c r="P16" s="32">
        <f t="shared" si="6"/>
        <v>1950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4950</v>
      </c>
      <c r="E17" s="33"/>
      <c r="F17" s="33" t="s">
        <v>26</v>
      </c>
      <c r="G17" s="34">
        <f>SUM(G5:G16)</f>
        <v>880</v>
      </c>
      <c r="H17" s="35"/>
      <c r="I17" s="35" t="s">
        <v>26</v>
      </c>
      <c r="J17" s="33">
        <f>SUM(J5:J16)</f>
        <v>1500</v>
      </c>
      <c r="K17" s="118">
        <f t="shared" si="4"/>
        <v>7330</v>
      </c>
      <c r="L17" s="119">
        <f>SUM(L5:L16)</f>
        <v>6</v>
      </c>
      <c r="M17" s="35" t="s">
        <v>26</v>
      </c>
      <c r="N17" s="33"/>
      <c r="O17" s="33"/>
      <c r="P17" s="33">
        <f>SUM(P5:P16)</f>
        <v>2110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8"/>
      <c r="D19" s="32">
        <f t="shared" ref="D19:D27" si="7">B19*C19</f>
        <v>0</v>
      </c>
      <c r="E19" s="20">
        <v>350.0</v>
      </c>
      <c r="F19" s="43"/>
      <c r="G19" s="19">
        <f t="shared" ref="G19:G27" si="8">E19*F19</f>
        <v>0</v>
      </c>
      <c r="H19" s="20">
        <v>325.0</v>
      </c>
      <c r="I19" s="32"/>
      <c r="J19" s="32">
        <f t="shared" ref="J19:J27" si="9">H19*I19</f>
        <v>0</v>
      </c>
      <c r="K19" s="19">
        <f t="shared" ref="K19:K28" si="10">D19+G19+J19</f>
        <v>0</v>
      </c>
      <c r="L19" s="21">
        <f t="shared" ref="L19:L27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7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>
        <v>1.0</v>
      </c>
      <c r="D20" s="19">
        <f t="shared" si="7"/>
        <v>1900</v>
      </c>
      <c r="E20" s="20">
        <v>1700.0</v>
      </c>
      <c r="F20" s="26"/>
      <c r="G20" s="19">
        <f t="shared" si="8"/>
        <v>0</v>
      </c>
      <c r="H20" s="20">
        <v>1500.0</v>
      </c>
      <c r="I20" s="117"/>
      <c r="J20" s="19">
        <f t="shared" si="9"/>
        <v>0</v>
      </c>
      <c r="K20" s="19">
        <f t="shared" si="10"/>
        <v>1900</v>
      </c>
      <c r="L20" s="21">
        <f t="shared" si="11"/>
        <v>1</v>
      </c>
      <c r="M20" s="20">
        <v>1200.0</v>
      </c>
      <c r="N20" s="19">
        <v>144.0</v>
      </c>
      <c r="O20" s="19">
        <v>120.0</v>
      </c>
      <c r="P20" s="19">
        <f t="shared" si="12"/>
        <v>700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22" t="s">
        <v>30</v>
      </c>
      <c r="B21" s="68">
        <v>860.0</v>
      </c>
      <c r="C21" s="26"/>
      <c r="D21" s="19">
        <f t="shared" si="7"/>
        <v>0</v>
      </c>
      <c r="E21" s="122">
        <v>800.0</v>
      </c>
      <c r="F21" s="26"/>
      <c r="G21" s="19">
        <f t="shared" si="8"/>
        <v>0</v>
      </c>
      <c r="H21" s="122">
        <v>750.0</v>
      </c>
      <c r="I21" s="19"/>
      <c r="J21" s="19">
        <f t="shared" si="9"/>
        <v>0</v>
      </c>
      <c r="K21" s="19">
        <f t="shared" si="10"/>
        <v>0</v>
      </c>
      <c r="L21" s="21">
        <f t="shared" si="11"/>
        <v>0</v>
      </c>
      <c r="M21" s="20">
        <v>600.0</v>
      </c>
      <c r="N21" s="19">
        <v>72.0</v>
      </c>
      <c r="O21" s="19">
        <v>60.0</v>
      </c>
      <c r="P21" s="19">
        <f t="shared" si="12"/>
        <v>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121" t="s">
        <v>116</v>
      </c>
      <c r="B22" s="68">
        <v>800.0</v>
      </c>
      <c r="C22" s="26">
        <v>1.0</v>
      </c>
      <c r="D22" s="19">
        <f t="shared" si="7"/>
        <v>800</v>
      </c>
      <c r="E22" s="122">
        <v>750.0</v>
      </c>
      <c r="F22" s="26"/>
      <c r="G22" s="19">
        <f t="shared" si="8"/>
        <v>0</v>
      </c>
      <c r="H22" s="122">
        <v>700.0</v>
      </c>
      <c r="I22" s="19"/>
      <c r="J22" s="19">
        <f t="shared" si="9"/>
        <v>0</v>
      </c>
      <c r="K22" s="19">
        <f t="shared" si="10"/>
        <v>800</v>
      </c>
      <c r="L22" s="21">
        <f t="shared" si="11"/>
        <v>1</v>
      </c>
      <c r="M22" s="20"/>
      <c r="N22" s="19"/>
      <c r="O22" s="19"/>
      <c r="P22" s="19">
        <f t="shared" si="12"/>
        <v>800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31</v>
      </c>
      <c r="B23" s="17">
        <v>2800.0</v>
      </c>
      <c r="C23" s="18"/>
      <c r="D23" s="19">
        <f t="shared" si="7"/>
        <v>0</v>
      </c>
      <c r="E23" s="20"/>
      <c r="F23" s="18"/>
      <c r="G23" s="19">
        <f t="shared" si="8"/>
        <v>0</v>
      </c>
      <c r="H23" s="20"/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>
        <v>96.0</v>
      </c>
      <c r="O23" s="19">
        <v>80.0</v>
      </c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32</v>
      </c>
      <c r="B24" s="17">
        <v>2000.0</v>
      </c>
      <c r="C24" s="18"/>
      <c r="D24" s="19">
        <f t="shared" si="7"/>
        <v>0</v>
      </c>
      <c r="E24" s="20">
        <v>1800.0</v>
      </c>
      <c r="F24" s="18"/>
      <c r="G24" s="19">
        <f t="shared" si="8"/>
        <v>0</v>
      </c>
      <c r="H24" s="20">
        <v>1500.0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1500.0</v>
      </c>
      <c r="C25" s="26"/>
      <c r="D25" s="19">
        <f t="shared" si="7"/>
        <v>0</v>
      </c>
      <c r="E25" s="20">
        <v>1400.0</v>
      </c>
      <c r="F25" s="18"/>
      <c r="G25" s="19">
        <f t="shared" si="8"/>
        <v>0</v>
      </c>
      <c r="H25" s="20">
        <v>1300.0</v>
      </c>
      <c r="I25" s="19"/>
      <c r="J25" s="19">
        <f t="shared" si="9"/>
        <v>0</v>
      </c>
      <c r="K25" s="19">
        <f t="shared" si="10"/>
        <v>0</v>
      </c>
      <c r="L25" s="21">
        <f t="shared" si="11"/>
        <v>0</v>
      </c>
      <c r="M25" s="20">
        <v>800.0</v>
      </c>
      <c r="N25" s="19"/>
      <c r="O25" s="19"/>
      <c r="P25" s="19">
        <f t="shared" si="12"/>
        <v>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22" t="s">
        <v>33</v>
      </c>
      <c r="B26" s="17">
        <v>1000.0</v>
      </c>
      <c r="C26" s="18"/>
      <c r="D26" s="19">
        <f t="shared" si="7"/>
        <v>0</v>
      </c>
      <c r="E26" s="20">
        <v>980.0</v>
      </c>
      <c r="F26" s="18"/>
      <c r="G26" s="19">
        <f t="shared" si="8"/>
        <v>0</v>
      </c>
      <c r="H26" s="20">
        <v>950.0</v>
      </c>
      <c r="I26" s="19"/>
      <c r="J26" s="19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20.25" customHeight="1">
      <c r="A27" s="44" t="s">
        <v>34</v>
      </c>
      <c r="B27" s="17">
        <v>1500.0</v>
      </c>
      <c r="C27" s="26"/>
      <c r="D27" s="19">
        <f t="shared" si="7"/>
        <v>0</v>
      </c>
      <c r="E27" s="20"/>
      <c r="F27" s="18"/>
      <c r="G27" s="19">
        <f t="shared" si="8"/>
        <v>0</v>
      </c>
      <c r="H27" s="20"/>
      <c r="I27" s="32"/>
      <c r="J27" s="32">
        <f t="shared" si="9"/>
        <v>0</v>
      </c>
      <c r="K27" s="19">
        <f t="shared" si="10"/>
        <v>0</v>
      </c>
      <c r="L27" s="21">
        <f t="shared" si="11"/>
        <v>0</v>
      </c>
      <c r="M27" s="20">
        <v>800.0</v>
      </c>
      <c r="N27" s="19"/>
      <c r="O27" s="19"/>
      <c r="P27" s="19">
        <f t="shared" si="12"/>
        <v>0</v>
      </c>
      <c r="Q27" s="3"/>
      <c r="R27" s="3"/>
      <c r="S27" s="3"/>
      <c r="T27" s="3"/>
      <c r="U27" s="2"/>
      <c r="V27" s="2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8.75" customHeight="1">
      <c r="A28" s="3"/>
      <c r="B28" s="33"/>
      <c r="C28" s="33" t="s">
        <v>26</v>
      </c>
      <c r="D28" s="33">
        <f>SUM(D19:D27)</f>
        <v>2700</v>
      </c>
      <c r="E28" s="33"/>
      <c r="F28" s="33" t="s">
        <v>26</v>
      </c>
      <c r="G28" s="34">
        <f>SUM(G19:G27)</f>
        <v>0</v>
      </c>
      <c r="H28" s="35"/>
      <c r="I28" s="35" t="s">
        <v>26</v>
      </c>
      <c r="J28" s="33">
        <f>SUM(J19:J27)</f>
        <v>0</v>
      </c>
      <c r="K28" s="118">
        <f t="shared" si="10"/>
        <v>2700</v>
      </c>
      <c r="L28" s="119"/>
      <c r="M28" s="35" t="s">
        <v>26</v>
      </c>
      <c r="N28" s="33"/>
      <c r="O28" s="33"/>
      <c r="P28" s="33">
        <f>SUM(P19:P27)</f>
        <v>1500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7.0" customHeight="1">
      <c r="A29" s="45" t="s">
        <v>35</v>
      </c>
      <c r="B29" s="8" t="s">
        <v>2</v>
      </c>
      <c r="C29" s="9" t="s">
        <v>3</v>
      </c>
      <c r="D29" s="10" t="s">
        <v>4</v>
      </c>
      <c r="E29" s="8" t="s">
        <v>5</v>
      </c>
      <c r="F29" s="9" t="s">
        <v>3</v>
      </c>
      <c r="G29" s="9" t="s">
        <v>4</v>
      </c>
      <c r="H29" s="46" t="s">
        <v>6</v>
      </c>
      <c r="I29" s="11" t="s">
        <v>3</v>
      </c>
      <c r="J29" s="11" t="s">
        <v>7</v>
      </c>
      <c r="K29" s="116" t="s">
        <v>96</v>
      </c>
      <c r="L29" s="12" t="s">
        <v>8</v>
      </c>
      <c r="M29" s="8" t="s">
        <v>9</v>
      </c>
      <c r="N29" s="10" t="s">
        <v>10</v>
      </c>
      <c r="O29" s="10" t="s">
        <v>11</v>
      </c>
      <c r="P29" s="9" t="s">
        <v>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6" t="s">
        <v>36</v>
      </c>
      <c r="B30" s="17">
        <v>1450.0</v>
      </c>
      <c r="C30" s="26"/>
      <c r="D30" s="19">
        <f t="shared" ref="D30:D38" si="13">B30*C30</f>
        <v>0</v>
      </c>
      <c r="E30" s="20">
        <v>1400.0</v>
      </c>
      <c r="F30" s="26"/>
      <c r="G30" s="19">
        <f t="shared" ref="G30:G38" si="14">E30*F30</f>
        <v>0</v>
      </c>
      <c r="H30" s="20">
        <v>1300.0</v>
      </c>
      <c r="I30" s="117"/>
      <c r="J30" s="19">
        <f t="shared" ref="J30:J38" si="15">H30*I30</f>
        <v>0</v>
      </c>
      <c r="K30" s="19">
        <f t="shared" ref="K30:K39" si="16">D30+G30+J30</f>
        <v>0</v>
      </c>
      <c r="L30" s="21">
        <f t="shared" ref="L30:L38" si="17">C30+F30+I30</f>
        <v>0</v>
      </c>
      <c r="M30" s="20">
        <v>1000.0</v>
      </c>
      <c r="N30" s="19">
        <v>120.0</v>
      </c>
      <c r="O30" s="19">
        <v>100.0</v>
      </c>
      <c r="P30" s="19">
        <f t="shared" ref="P30:P38" si="18">((B30-M30)*C30)+((E30-M30)*F30)+((H30-M30)*I30)</f>
        <v>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97</v>
      </c>
      <c r="B31" s="68">
        <v>150.0</v>
      </c>
      <c r="C31" s="26"/>
      <c r="D31" s="19">
        <f t="shared" si="13"/>
        <v>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0</v>
      </c>
      <c r="L31" s="21">
        <f t="shared" si="17"/>
        <v>0</v>
      </c>
      <c r="M31" s="122">
        <v>110.0</v>
      </c>
      <c r="N31" s="117">
        <v>12.0</v>
      </c>
      <c r="O31" s="117">
        <v>10.0</v>
      </c>
      <c r="P31" s="19">
        <f t="shared" si="18"/>
        <v>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121" t="s">
        <v>108</v>
      </c>
      <c r="B32" s="68">
        <v>150.0</v>
      </c>
      <c r="C32" s="26"/>
      <c r="D32" s="19">
        <f t="shared" si="13"/>
        <v>0</v>
      </c>
      <c r="E32" s="122">
        <v>140.0</v>
      </c>
      <c r="F32" s="18"/>
      <c r="G32" s="19">
        <f t="shared" si="14"/>
        <v>0</v>
      </c>
      <c r="H32" s="122">
        <v>135.0</v>
      </c>
      <c r="I32" s="19"/>
      <c r="J32" s="19">
        <f t="shared" si="15"/>
        <v>0</v>
      </c>
      <c r="K32" s="19">
        <f t="shared" si="16"/>
        <v>0</v>
      </c>
      <c r="L32" s="21">
        <f t="shared" si="17"/>
        <v>0</v>
      </c>
      <c r="M32" s="122">
        <v>100.0</v>
      </c>
      <c r="N32" s="117">
        <v>12.0</v>
      </c>
      <c r="O32" s="117">
        <v>10.0</v>
      </c>
      <c r="P32" s="19">
        <f t="shared" si="18"/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121" t="s">
        <v>115</v>
      </c>
      <c r="B33" s="68">
        <v>375.0</v>
      </c>
      <c r="C33" s="26"/>
      <c r="D33" s="19">
        <f t="shared" si="13"/>
        <v>0</v>
      </c>
      <c r="E33" s="20">
        <v>360.0</v>
      </c>
      <c r="F33" s="18"/>
      <c r="G33" s="19">
        <f t="shared" si="14"/>
        <v>0</v>
      </c>
      <c r="H33" s="20">
        <v>340.0</v>
      </c>
      <c r="I33" s="19"/>
      <c r="J33" s="19">
        <f t="shared" si="15"/>
        <v>0</v>
      </c>
      <c r="K33" s="19">
        <f t="shared" si="16"/>
        <v>0</v>
      </c>
      <c r="L33" s="21">
        <f t="shared" si="17"/>
        <v>0</v>
      </c>
      <c r="M33" s="20">
        <v>280.0</v>
      </c>
      <c r="N33" s="19">
        <v>33.6</v>
      </c>
      <c r="O33" s="19">
        <v>28.0</v>
      </c>
      <c r="P33" s="19">
        <f t="shared" si="18"/>
        <v>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22" t="s">
        <v>37</v>
      </c>
      <c r="B34" s="17">
        <v>375.0</v>
      </c>
      <c r="C34" s="26"/>
      <c r="D34" s="19">
        <f t="shared" si="13"/>
        <v>0</v>
      </c>
      <c r="E34" s="20">
        <v>360.0</v>
      </c>
      <c r="F34" s="18"/>
      <c r="G34" s="19">
        <f t="shared" si="14"/>
        <v>0</v>
      </c>
      <c r="H34" s="20">
        <v>340.0</v>
      </c>
      <c r="I34" s="19"/>
      <c r="J34" s="19">
        <f t="shared" si="15"/>
        <v>0</v>
      </c>
      <c r="K34" s="19">
        <f t="shared" si="16"/>
        <v>0</v>
      </c>
      <c r="L34" s="21">
        <f t="shared" si="17"/>
        <v>0</v>
      </c>
      <c r="M34" s="20">
        <v>280.0</v>
      </c>
      <c r="N34" s="19">
        <v>33.6</v>
      </c>
      <c r="O34" s="19">
        <v>28.0</v>
      </c>
      <c r="P34" s="19">
        <f t="shared" si="18"/>
        <v>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20.25" customHeight="1">
      <c r="A35" s="47" t="s">
        <v>38</v>
      </c>
      <c r="B35" s="42">
        <v>430.0</v>
      </c>
      <c r="C35" s="48">
        <v>3.0</v>
      </c>
      <c r="D35" s="32">
        <f t="shared" si="13"/>
        <v>1290</v>
      </c>
      <c r="E35" s="20">
        <v>400.0</v>
      </c>
      <c r="F35" s="48"/>
      <c r="G35" s="32">
        <f t="shared" si="14"/>
        <v>0</v>
      </c>
      <c r="H35" s="20">
        <v>350.0</v>
      </c>
      <c r="I35" s="82"/>
      <c r="J35" s="32">
        <f t="shared" si="15"/>
        <v>0</v>
      </c>
      <c r="K35" s="19">
        <f t="shared" si="16"/>
        <v>1290</v>
      </c>
      <c r="L35" s="21">
        <f t="shared" si="17"/>
        <v>3</v>
      </c>
      <c r="M35" s="20">
        <v>260.0</v>
      </c>
      <c r="N35" s="19">
        <v>31.2</v>
      </c>
      <c r="O35" s="19">
        <v>26.0</v>
      </c>
      <c r="P35" s="19">
        <f t="shared" si="18"/>
        <v>510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20.25" customHeight="1">
      <c r="A36" s="49" t="s">
        <v>39</v>
      </c>
      <c r="B36" s="17">
        <v>450.0</v>
      </c>
      <c r="C36" s="26"/>
      <c r="D36" s="19">
        <f t="shared" si="13"/>
        <v>0</v>
      </c>
      <c r="E36" s="20">
        <v>430.0</v>
      </c>
      <c r="F36" s="26"/>
      <c r="G36" s="19">
        <f t="shared" si="14"/>
        <v>0</v>
      </c>
      <c r="H36" s="20">
        <v>400.0</v>
      </c>
      <c r="I36" s="117"/>
      <c r="J36" s="19">
        <f t="shared" si="15"/>
        <v>0</v>
      </c>
      <c r="K36" s="19">
        <f t="shared" si="16"/>
        <v>0</v>
      </c>
      <c r="L36" s="21">
        <f t="shared" si="17"/>
        <v>0</v>
      </c>
      <c r="M36" s="20">
        <v>330.0</v>
      </c>
      <c r="N36" s="19">
        <v>39.6</v>
      </c>
      <c r="O36" s="19">
        <v>33.0</v>
      </c>
      <c r="P36" s="19">
        <f t="shared" si="18"/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9.5" customHeight="1">
      <c r="A37" s="50" t="s">
        <v>40</v>
      </c>
      <c r="B37" s="17">
        <v>450.0</v>
      </c>
      <c r="C37" s="26">
        <v>3.0</v>
      </c>
      <c r="D37" s="19">
        <f t="shared" si="13"/>
        <v>1350</v>
      </c>
      <c r="E37" s="20">
        <v>400.0</v>
      </c>
      <c r="F37" s="26"/>
      <c r="G37" s="19">
        <f t="shared" si="14"/>
        <v>0</v>
      </c>
      <c r="H37" s="20">
        <v>375.0</v>
      </c>
      <c r="I37" s="117"/>
      <c r="J37" s="19">
        <f t="shared" si="15"/>
        <v>0</v>
      </c>
      <c r="K37" s="19">
        <f t="shared" si="16"/>
        <v>1350</v>
      </c>
      <c r="L37" s="21">
        <f t="shared" si="17"/>
        <v>3</v>
      </c>
      <c r="M37" s="20">
        <v>280.0</v>
      </c>
      <c r="N37" s="19">
        <v>33.6</v>
      </c>
      <c r="O37" s="19">
        <v>28.0</v>
      </c>
      <c r="P37" s="32">
        <f t="shared" si="18"/>
        <v>510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19.5" customHeight="1">
      <c r="A38" s="31" t="s">
        <v>41</v>
      </c>
      <c r="B38" s="17">
        <v>220.0</v>
      </c>
      <c r="C38" s="18"/>
      <c r="D38" s="19">
        <f t="shared" si="13"/>
        <v>0</v>
      </c>
      <c r="E38" s="51"/>
      <c r="F38" s="18"/>
      <c r="G38" s="19">
        <f t="shared" si="14"/>
        <v>0</v>
      </c>
      <c r="H38" s="20"/>
      <c r="I38" s="19"/>
      <c r="J38" s="19">
        <f t="shared" si="15"/>
        <v>0</v>
      </c>
      <c r="K38" s="19">
        <f t="shared" si="16"/>
        <v>0</v>
      </c>
      <c r="L38" s="21">
        <f t="shared" si="17"/>
        <v>0</v>
      </c>
      <c r="M38" s="20">
        <v>120.0</v>
      </c>
      <c r="N38" s="19"/>
      <c r="O38" s="19"/>
      <c r="P38" s="32">
        <f t="shared" si="18"/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15.75" customHeight="1">
      <c r="A39" s="3"/>
      <c r="B39" s="33"/>
      <c r="C39" s="33" t="s">
        <v>26</v>
      </c>
      <c r="D39" s="33">
        <f>SUM(D30:D38)</f>
        <v>2640</v>
      </c>
      <c r="E39" s="33"/>
      <c r="F39" s="33" t="s">
        <v>26</v>
      </c>
      <c r="G39" s="34">
        <f>SUM(G30:G38)</f>
        <v>0</v>
      </c>
      <c r="H39" s="35"/>
      <c r="I39" s="35" t="s">
        <v>26</v>
      </c>
      <c r="J39" s="33">
        <f>SUM(J30:J38)</f>
        <v>0</v>
      </c>
      <c r="K39" s="118">
        <f t="shared" si="16"/>
        <v>2640</v>
      </c>
      <c r="L39" s="119"/>
      <c r="M39" s="35" t="s">
        <v>26</v>
      </c>
      <c r="N39" s="33"/>
      <c r="O39" s="33"/>
      <c r="P39" s="33">
        <f>SUM(P27:P35)</f>
        <v>2010</v>
      </c>
      <c r="Q39" s="3"/>
      <c r="R39" s="3"/>
      <c r="S39" s="3"/>
      <c r="T39" s="3"/>
      <c r="U39" s="2"/>
      <c r="V39" s="2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27.0" customHeight="1">
      <c r="A40" s="139" t="s">
        <v>112</v>
      </c>
      <c r="B40" s="8" t="s">
        <v>2</v>
      </c>
      <c r="C40" s="9" t="s">
        <v>3</v>
      </c>
      <c r="D40" s="10" t="s">
        <v>4</v>
      </c>
      <c r="E40" s="8" t="s">
        <v>5</v>
      </c>
      <c r="F40" s="9" t="s">
        <v>3</v>
      </c>
      <c r="G40" s="9" t="s">
        <v>4</v>
      </c>
      <c r="H40" s="46" t="s">
        <v>6</v>
      </c>
      <c r="I40" s="11" t="s">
        <v>3</v>
      </c>
      <c r="J40" s="11" t="s">
        <v>7</v>
      </c>
      <c r="K40" s="116" t="s">
        <v>96</v>
      </c>
      <c r="L40" s="12" t="s">
        <v>8</v>
      </c>
      <c r="M40" s="8" t="s">
        <v>9</v>
      </c>
      <c r="N40" s="10" t="s">
        <v>10</v>
      </c>
      <c r="O40" s="10" t="s">
        <v>11</v>
      </c>
      <c r="P40" s="9" t="s">
        <v>12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19.5" customHeight="1">
      <c r="A41" s="50" t="s">
        <v>113</v>
      </c>
      <c r="B41" s="68">
        <v>400.0</v>
      </c>
      <c r="C41" s="26"/>
      <c r="D41" s="19">
        <f>B41*C41</f>
        <v>0</v>
      </c>
      <c r="E41" s="51"/>
      <c r="F41" s="18"/>
      <c r="G41" s="19">
        <f>E41*F41</f>
        <v>0</v>
      </c>
      <c r="H41" s="20"/>
      <c r="I41" s="19"/>
      <c r="J41" s="19">
        <f>H41*I41</f>
        <v>0</v>
      </c>
      <c r="K41" s="19">
        <f t="shared" ref="K41:K42" si="19">D41+G41+J41</f>
        <v>0</v>
      </c>
      <c r="L41" s="21">
        <f>C41+F41+I41</f>
        <v>0</v>
      </c>
      <c r="M41" s="122">
        <v>350.0</v>
      </c>
      <c r="N41" s="19"/>
      <c r="O41" s="19"/>
      <c r="P41" s="32">
        <f>((B41-M41)*C41)+((E41-M41)*F41)+((H41-M41)*I41)</f>
        <v>0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5.75" customHeight="1">
      <c r="A42" s="3"/>
      <c r="B42" s="33"/>
      <c r="C42" s="33" t="s">
        <v>26</v>
      </c>
      <c r="D42" s="33">
        <f>D41</f>
        <v>0</v>
      </c>
      <c r="E42" s="33"/>
      <c r="F42" s="33" t="s">
        <v>26</v>
      </c>
      <c r="G42" s="34">
        <f>G41</f>
        <v>0</v>
      </c>
      <c r="H42" s="35"/>
      <c r="I42" s="35" t="s">
        <v>26</v>
      </c>
      <c r="J42" s="33">
        <f>J41</f>
        <v>0</v>
      </c>
      <c r="K42" s="118">
        <f t="shared" si="19"/>
        <v>0</v>
      </c>
      <c r="L42" s="119"/>
      <c r="M42" s="35" t="s">
        <v>26</v>
      </c>
      <c r="N42" s="33"/>
      <c r="O42" s="33"/>
      <c r="P42" s="33">
        <f>SUM(P30:P38)</f>
        <v>1020</v>
      </c>
      <c r="Q42" s="3"/>
      <c r="R42" s="3"/>
      <c r="S42" s="3"/>
      <c r="T42" s="3"/>
      <c r="U42" s="2"/>
      <c r="V42" s="2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25.5" customHeight="1">
      <c r="A43" s="36" t="s">
        <v>42</v>
      </c>
      <c r="B43" s="8" t="s">
        <v>2</v>
      </c>
      <c r="C43" s="37" t="s">
        <v>3</v>
      </c>
      <c r="D43" s="38" t="s">
        <v>4</v>
      </c>
      <c r="E43" s="39" t="s">
        <v>5</v>
      </c>
      <c r="F43" s="37" t="s">
        <v>3</v>
      </c>
      <c r="G43" s="37" t="s">
        <v>4</v>
      </c>
      <c r="H43" s="40" t="s">
        <v>6</v>
      </c>
      <c r="I43" s="41" t="s">
        <v>3</v>
      </c>
      <c r="J43" s="41" t="s">
        <v>7</v>
      </c>
      <c r="K43" s="116" t="s">
        <v>96</v>
      </c>
      <c r="L43" s="12" t="s">
        <v>8</v>
      </c>
      <c r="M43" s="8" t="s">
        <v>9</v>
      </c>
      <c r="N43" s="10" t="s">
        <v>10</v>
      </c>
      <c r="O43" s="10" t="s">
        <v>11</v>
      </c>
      <c r="P43" s="41" t="s">
        <v>12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0.25" customHeight="1">
      <c r="A44" s="22" t="s">
        <v>43</v>
      </c>
      <c r="B44" s="17">
        <v>250.0</v>
      </c>
      <c r="C44" s="18"/>
      <c r="D44" s="18">
        <f t="shared" ref="D44:D64" si="20">B44*C44</f>
        <v>0</v>
      </c>
      <c r="E44" s="20"/>
      <c r="F44" s="18"/>
      <c r="G44" s="18">
        <f t="shared" ref="G44:G64" si="21">E44*F44</f>
        <v>0</v>
      </c>
      <c r="H44" s="20"/>
      <c r="I44" s="19"/>
      <c r="J44" s="21">
        <f t="shared" ref="J44:J64" si="22">H44*I44</f>
        <v>0</v>
      </c>
      <c r="K44" s="19">
        <f t="shared" ref="K44:K65" si="23">D44+G44+J44</f>
        <v>0</v>
      </c>
      <c r="L44" s="21">
        <f t="shared" ref="L44:L64" si="24">C44+F44+I44</f>
        <v>0</v>
      </c>
      <c r="M44" s="20"/>
      <c r="N44" s="19"/>
      <c r="O44" s="19"/>
      <c r="P44" s="21">
        <f t="shared" ref="P44:P62" si="25">((B44-M44)*C44)+((E44-M44)*F44)+((H44-M44)*I44)</f>
        <v>0</v>
      </c>
      <c r="Q44" s="3"/>
      <c r="R44" s="3"/>
      <c r="S44" s="3"/>
      <c r="T44" s="3"/>
      <c r="U44" s="2"/>
      <c r="V44" s="2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20.25" customHeight="1">
      <c r="A45" s="44" t="s">
        <v>44</v>
      </c>
      <c r="B45" s="17">
        <v>250.0</v>
      </c>
      <c r="C45" s="18"/>
      <c r="D45" s="18">
        <f t="shared" si="20"/>
        <v>0</v>
      </c>
      <c r="E45" s="122">
        <v>150.0</v>
      </c>
      <c r="F45" s="26"/>
      <c r="G45" s="18">
        <f t="shared" si="21"/>
        <v>0</v>
      </c>
      <c r="H45" s="20"/>
      <c r="I45" s="32"/>
      <c r="J45" s="52">
        <f t="shared" si="22"/>
        <v>0</v>
      </c>
      <c r="K45" s="19">
        <f t="shared" si="23"/>
        <v>0</v>
      </c>
      <c r="L45" s="21">
        <f t="shared" si="24"/>
        <v>0</v>
      </c>
      <c r="M45" s="20"/>
      <c r="N45" s="19"/>
      <c r="O45" s="19"/>
      <c r="P45" s="52">
        <f t="shared" si="25"/>
        <v>0</v>
      </c>
      <c r="Q45" s="3"/>
      <c r="R45" s="3"/>
      <c r="S45" s="3"/>
      <c r="T45" s="3"/>
      <c r="U45" s="2"/>
      <c r="V45" s="2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20.25" customHeight="1">
      <c r="A46" s="53" t="s">
        <v>45</v>
      </c>
      <c r="B46" s="17">
        <v>50.0</v>
      </c>
      <c r="C46" s="26"/>
      <c r="D46" s="18">
        <f t="shared" si="20"/>
        <v>0</v>
      </c>
      <c r="E46" s="20">
        <v>35.0</v>
      </c>
      <c r="F46" s="18"/>
      <c r="G46" s="18">
        <f t="shared" si="21"/>
        <v>0</v>
      </c>
      <c r="H46" s="20"/>
      <c r="I46" s="19"/>
      <c r="J46" s="21">
        <f t="shared" si="22"/>
        <v>0</v>
      </c>
      <c r="K46" s="19">
        <f t="shared" si="23"/>
        <v>0</v>
      </c>
      <c r="L46" s="21">
        <f t="shared" si="24"/>
        <v>0</v>
      </c>
      <c r="M46" s="20"/>
      <c r="N46" s="19"/>
      <c r="O46" s="19"/>
      <c r="P46" s="21">
        <f t="shared" si="25"/>
        <v>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22" t="s">
        <v>46</v>
      </c>
      <c r="B47" s="17">
        <v>150.0</v>
      </c>
      <c r="C47" s="26">
        <v>3.0</v>
      </c>
      <c r="D47" s="19">
        <f t="shared" si="20"/>
        <v>450</v>
      </c>
      <c r="E47" s="20">
        <v>120.0</v>
      </c>
      <c r="F47" s="18"/>
      <c r="G47" s="18">
        <f t="shared" si="21"/>
        <v>0</v>
      </c>
      <c r="H47" s="20">
        <v>75.0</v>
      </c>
      <c r="I47" s="19"/>
      <c r="J47" s="21">
        <f t="shared" si="22"/>
        <v>0</v>
      </c>
      <c r="K47" s="19">
        <f t="shared" si="23"/>
        <v>450</v>
      </c>
      <c r="L47" s="21">
        <f t="shared" si="24"/>
        <v>3</v>
      </c>
      <c r="M47" s="20"/>
      <c r="N47" s="19"/>
      <c r="O47" s="19"/>
      <c r="P47" s="19">
        <f t="shared" si="25"/>
        <v>450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22" t="s">
        <v>47</v>
      </c>
      <c r="B48" s="17">
        <v>800.0</v>
      </c>
      <c r="C48" s="18"/>
      <c r="D48" s="18">
        <f t="shared" si="20"/>
        <v>0</v>
      </c>
      <c r="E48" s="20">
        <v>750.0</v>
      </c>
      <c r="F48" s="18"/>
      <c r="G48" s="18">
        <f t="shared" si="21"/>
        <v>0</v>
      </c>
      <c r="H48" s="20">
        <v>700.0</v>
      </c>
      <c r="I48" s="19"/>
      <c r="J48" s="21">
        <f t="shared" si="22"/>
        <v>0</v>
      </c>
      <c r="K48" s="19">
        <f t="shared" si="23"/>
        <v>0</v>
      </c>
      <c r="L48" s="21">
        <f t="shared" si="24"/>
        <v>0</v>
      </c>
      <c r="M48" s="20"/>
      <c r="N48" s="19"/>
      <c r="O48" s="19"/>
      <c r="P48" s="19">
        <f t="shared" si="25"/>
        <v>0</v>
      </c>
      <c r="Q48" s="3"/>
      <c r="R48" s="3"/>
      <c r="S48" s="3"/>
      <c r="T48" s="3"/>
      <c r="U48" s="2"/>
      <c r="V48" s="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20.25" customHeight="1">
      <c r="A49" s="54" t="s">
        <v>48</v>
      </c>
      <c r="B49" s="25">
        <v>190.0</v>
      </c>
      <c r="C49" s="55"/>
      <c r="D49" s="56">
        <f t="shared" si="20"/>
        <v>0</v>
      </c>
      <c r="E49" s="20">
        <v>175.0</v>
      </c>
      <c r="F49" s="141"/>
      <c r="G49" s="56">
        <f t="shared" si="21"/>
        <v>0</v>
      </c>
      <c r="H49" s="20">
        <v>150.0</v>
      </c>
      <c r="I49" s="28"/>
      <c r="J49" s="58">
        <f t="shared" si="22"/>
        <v>0</v>
      </c>
      <c r="K49" s="19">
        <f t="shared" si="23"/>
        <v>0</v>
      </c>
      <c r="L49" s="21">
        <f t="shared" si="24"/>
        <v>0</v>
      </c>
      <c r="M49" s="20">
        <v>117.0</v>
      </c>
      <c r="N49" s="27">
        <v>14.04</v>
      </c>
      <c r="O49" s="27">
        <v>11.7</v>
      </c>
      <c r="P49" s="19">
        <f t="shared" si="25"/>
        <v>0</v>
      </c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</row>
    <row r="50" ht="20.25" customHeight="1">
      <c r="A50" s="59" t="s">
        <v>48</v>
      </c>
      <c r="B50" s="60">
        <v>180.0</v>
      </c>
      <c r="C50" s="137">
        <v>1.0</v>
      </c>
      <c r="D50" s="61">
        <f t="shared" si="20"/>
        <v>180</v>
      </c>
      <c r="E50" s="20">
        <v>165.0</v>
      </c>
      <c r="F50" s="62"/>
      <c r="G50" s="61">
        <f t="shared" si="21"/>
        <v>0</v>
      </c>
      <c r="H50" s="20">
        <v>140.0</v>
      </c>
      <c r="I50" s="27"/>
      <c r="J50" s="63">
        <f t="shared" si="22"/>
        <v>0</v>
      </c>
      <c r="K50" s="19">
        <f t="shared" si="23"/>
        <v>180</v>
      </c>
      <c r="L50" s="21">
        <f t="shared" si="24"/>
        <v>1</v>
      </c>
      <c r="M50" s="20">
        <v>110.0</v>
      </c>
      <c r="N50" s="27">
        <v>13.2</v>
      </c>
      <c r="O50" s="27">
        <v>11.0</v>
      </c>
      <c r="P50" s="32">
        <f t="shared" si="25"/>
        <v>70</v>
      </c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20.25" customHeight="1">
      <c r="A51" s="64" t="s">
        <v>49</v>
      </c>
      <c r="B51" s="17">
        <v>75.0</v>
      </c>
      <c r="C51" s="18"/>
      <c r="D51" s="18">
        <f t="shared" si="20"/>
        <v>0</v>
      </c>
      <c r="E51" s="20"/>
      <c r="F51" s="18"/>
      <c r="G51" s="18">
        <f t="shared" si="21"/>
        <v>0</v>
      </c>
      <c r="H51" s="20"/>
      <c r="I51" s="19"/>
      <c r="J51" s="21">
        <f t="shared" si="22"/>
        <v>0</v>
      </c>
      <c r="K51" s="19">
        <f t="shared" si="23"/>
        <v>0</v>
      </c>
      <c r="L51" s="21">
        <f t="shared" si="24"/>
        <v>0</v>
      </c>
      <c r="M51" s="20"/>
      <c r="N51" s="19"/>
      <c r="O51" s="19"/>
      <c r="P51" s="32">
        <f t="shared" si="25"/>
        <v>0</v>
      </c>
      <c r="Q51" s="3"/>
      <c r="R51" s="3"/>
      <c r="S51" s="3"/>
      <c r="T51" s="3"/>
      <c r="U51" s="2"/>
      <c r="V51" s="2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ht="20.25" customHeight="1">
      <c r="A52" s="22" t="s">
        <v>49</v>
      </c>
      <c r="B52" s="17">
        <v>100.0</v>
      </c>
      <c r="C52" s="26"/>
      <c r="D52" s="18">
        <f t="shared" si="20"/>
        <v>0</v>
      </c>
      <c r="E52" s="20">
        <v>80.0</v>
      </c>
      <c r="F52" s="26"/>
      <c r="G52" s="18">
        <f t="shared" si="21"/>
        <v>0</v>
      </c>
      <c r="H52" s="20">
        <v>70.0</v>
      </c>
      <c r="I52" s="19"/>
      <c r="J52" s="21">
        <f t="shared" si="22"/>
        <v>0</v>
      </c>
      <c r="K52" s="19">
        <f t="shared" si="23"/>
        <v>0</v>
      </c>
      <c r="L52" s="21">
        <f t="shared" si="24"/>
        <v>0</v>
      </c>
      <c r="M52" s="20"/>
      <c r="N52" s="19"/>
      <c r="O52" s="19"/>
      <c r="P52" s="21">
        <f t="shared" si="25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50</v>
      </c>
      <c r="B53" s="17">
        <v>600.0</v>
      </c>
      <c r="C53" s="26"/>
      <c r="D53" s="18">
        <f t="shared" si="20"/>
        <v>0</v>
      </c>
      <c r="E53" s="20">
        <v>500.0</v>
      </c>
      <c r="F53" s="18"/>
      <c r="G53" s="18">
        <f t="shared" si="21"/>
        <v>0</v>
      </c>
      <c r="H53" s="20">
        <v>400.0</v>
      </c>
      <c r="I53" s="19"/>
      <c r="J53" s="21">
        <f t="shared" si="22"/>
        <v>0</v>
      </c>
      <c r="K53" s="19">
        <f t="shared" si="23"/>
        <v>0</v>
      </c>
      <c r="L53" s="21">
        <f t="shared" si="24"/>
        <v>0</v>
      </c>
      <c r="M53" s="20"/>
      <c r="N53" s="19"/>
      <c r="O53" s="19"/>
      <c r="P53" s="21">
        <f t="shared" si="25"/>
        <v>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22" t="s">
        <v>51</v>
      </c>
      <c r="B54" s="17">
        <v>150.0</v>
      </c>
      <c r="C54" s="26"/>
      <c r="D54" s="18">
        <f t="shared" si="20"/>
        <v>0</v>
      </c>
      <c r="E54" s="122">
        <v>120.0</v>
      </c>
      <c r="F54" s="26"/>
      <c r="G54" s="18">
        <f t="shared" si="21"/>
        <v>0</v>
      </c>
      <c r="H54" s="20">
        <v>100.0</v>
      </c>
      <c r="I54" s="19"/>
      <c r="J54" s="21">
        <f t="shared" si="22"/>
        <v>0</v>
      </c>
      <c r="K54" s="19">
        <f t="shared" si="23"/>
        <v>0</v>
      </c>
      <c r="L54" s="21">
        <f t="shared" si="24"/>
        <v>0</v>
      </c>
      <c r="M54" s="20"/>
      <c r="N54" s="19"/>
      <c r="O54" s="19"/>
      <c r="P54" s="21">
        <f t="shared" si="25"/>
        <v>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65" t="s">
        <v>52</v>
      </c>
      <c r="B55" s="17">
        <v>200.0</v>
      </c>
      <c r="C55" s="26">
        <v>1.0</v>
      </c>
      <c r="D55" s="18">
        <f t="shared" si="20"/>
        <v>200</v>
      </c>
      <c r="E55" s="20">
        <v>175.0</v>
      </c>
      <c r="F55" s="18"/>
      <c r="G55" s="18">
        <f t="shared" si="21"/>
        <v>0</v>
      </c>
      <c r="H55" s="20">
        <v>150.0</v>
      </c>
      <c r="I55" s="32"/>
      <c r="J55" s="52">
        <f t="shared" si="22"/>
        <v>0</v>
      </c>
      <c r="K55" s="19">
        <f t="shared" si="23"/>
        <v>200</v>
      </c>
      <c r="L55" s="21">
        <f t="shared" si="24"/>
        <v>1</v>
      </c>
      <c r="M55" s="20"/>
      <c r="N55" s="19"/>
      <c r="O55" s="19"/>
      <c r="P55" s="52">
        <f t="shared" si="25"/>
        <v>200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22" t="s">
        <v>53</v>
      </c>
      <c r="B56" s="17">
        <v>250.0</v>
      </c>
      <c r="C56" s="26">
        <v>5.0</v>
      </c>
      <c r="D56" s="18">
        <f t="shared" si="20"/>
        <v>1250</v>
      </c>
      <c r="E56" s="20">
        <v>230.0</v>
      </c>
      <c r="F56" s="18"/>
      <c r="G56" s="18">
        <f t="shared" si="21"/>
        <v>0</v>
      </c>
      <c r="H56" s="20">
        <v>200.0</v>
      </c>
      <c r="I56" s="117"/>
      <c r="J56" s="21">
        <f t="shared" si="22"/>
        <v>0</v>
      </c>
      <c r="K56" s="19">
        <f t="shared" si="23"/>
        <v>1250</v>
      </c>
      <c r="L56" s="21">
        <f t="shared" si="24"/>
        <v>5</v>
      </c>
      <c r="M56" s="20"/>
      <c r="N56" s="19"/>
      <c r="O56" s="19"/>
      <c r="P56" s="21">
        <f t="shared" si="25"/>
        <v>1250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22" t="s">
        <v>54</v>
      </c>
      <c r="B57" s="17">
        <v>120.0</v>
      </c>
      <c r="C57" s="18"/>
      <c r="D57" s="18">
        <f t="shared" si="20"/>
        <v>0</v>
      </c>
      <c r="E57" s="20">
        <v>100.0</v>
      </c>
      <c r="F57" s="18"/>
      <c r="G57" s="18">
        <f t="shared" si="21"/>
        <v>0</v>
      </c>
      <c r="H57" s="20">
        <v>80.0</v>
      </c>
      <c r="I57" s="19"/>
      <c r="J57" s="21">
        <f t="shared" si="22"/>
        <v>0</v>
      </c>
      <c r="K57" s="19">
        <f t="shared" si="23"/>
        <v>0</v>
      </c>
      <c r="L57" s="21">
        <f t="shared" si="24"/>
        <v>0</v>
      </c>
      <c r="M57" s="20"/>
      <c r="N57" s="19"/>
      <c r="O57" s="19"/>
      <c r="P57" s="21">
        <f t="shared" si="25"/>
        <v>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22" t="s">
        <v>55</v>
      </c>
      <c r="B58" s="17">
        <v>160.0</v>
      </c>
      <c r="C58" s="26"/>
      <c r="D58" s="66">
        <f t="shared" si="20"/>
        <v>0</v>
      </c>
      <c r="E58" s="122">
        <v>140.0</v>
      </c>
      <c r="F58" s="26">
        <v>290.0</v>
      </c>
      <c r="G58" s="18">
        <f t="shared" si="21"/>
        <v>40600</v>
      </c>
      <c r="H58" s="20"/>
      <c r="I58" s="19"/>
      <c r="J58" s="21">
        <f t="shared" si="22"/>
        <v>0</v>
      </c>
      <c r="K58" s="19">
        <f t="shared" si="23"/>
        <v>40600</v>
      </c>
      <c r="L58" s="21">
        <f t="shared" si="24"/>
        <v>290</v>
      </c>
      <c r="M58" s="20"/>
      <c r="N58" s="19"/>
      <c r="O58" s="19"/>
      <c r="P58" s="21">
        <f t="shared" si="25"/>
        <v>40600</v>
      </c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44" t="s">
        <v>56</v>
      </c>
      <c r="B59" s="17">
        <v>300.0</v>
      </c>
      <c r="C59" s="26"/>
      <c r="D59" s="18">
        <f t="shared" si="20"/>
        <v>0</v>
      </c>
      <c r="E59" s="20">
        <v>275.0</v>
      </c>
      <c r="F59" s="18"/>
      <c r="G59" s="18">
        <f t="shared" si="21"/>
        <v>0</v>
      </c>
      <c r="H59" s="20">
        <v>250.0</v>
      </c>
      <c r="I59" s="82"/>
      <c r="J59" s="52">
        <f t="shared" si="22"/>
        <v>0</v>
      </c>
      <c r="K59" s="19">
        <f t="shared" si="23"/>
        <v>0</v>
      </c>
      <c r="L59" s="21">
        <f t="shared" si="24"/>
        <v>0</v>
      </c>
      <c r="M59" s="20"/>
      <c r="N59" s="19"/>
      <c r="O59" s="19"/>
      <c r="P59" s="52">
        <f t="shared" si="25"/>
        <v>0</v>
      </c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20.25" customHeight="1">
      <c r="A60" s="67" t="s">
        <v>57</v>
      </c>
      <c r="B60" s="68">
        <v>150.0</v>
      </c>
      <c r="C60" s="26"/>
      <c r="D60" s="18">
        <f t="shared" si="20"/>
        <v>0</v>
      </c>
      <c r="E60" s="20"/>
      <c r="F60" s="18"/>
      <c r="G60" s="18">
        <f t="shared" si="21"/>
        <v>0</v>
      </c>
      <c r="H60" s="20"/>
      <c r="I60" s="32"/>
      <c r="J60" s="52">
        <f t="shared" si="22"/>
        <v>0</v>
      </c>
      <c r="K60" s="19">
        <f t="shared" si="23"/>
        <v>0</v>
      </c>
      <c r="L60" s="21">
        <f t="shared" si="24"/>
        <v>0</v>
      </c>
      <c r="M60" s="20"/>
      <c r="N60" s="19"/>
      <c r="O60" s="19"/>
      <c r="P60" s="52">
        <f t="shared" si="25"/>
        <v>0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0.25" customHeight="1">
      <c r="A61" s="44" t="s">
        <v>58</v>
      </c>
      <c r="B61" s="17">
        <v>500.0</v>
      </c>
      <c r="C61" s="18"/>
      <c r="D61" s="18">
        <f t="shared" si="20"/>
        <v>0</v>
      </c>
      <c r="E61" s="20">
        <v>450.0</v>
      </c>
      <c r="F61" s="18"/>
      <c r="G61" s="18">
        <f t="shared" si="21"/>
        <v>0</v>
      </c>
      <c r="H61" s="20">
        <v>400.0</v>
      </c>
      <c r="I61" s="32"/>
      <c r="J61" s="52">
        <f t="shared" si="22"/>
        <v>0</v>
      </c>
      <c r="K61" s="19">
        <f t="shared" si="23"/>
        <v>0</v>
      </c>
      <c r="L61" s="21">
        <f t="shared" si="24"/>
        <v>0</v>
      </c>
      <c r="M61" s="20"/>
      <c r="N61" s="19"/>
      <c r="O61" s="19"/>
      <c r="P61" s="52">
        <f t="shared" si="25"/>
        <v>0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44" t="s">
        <v>59</v>
      </c>
      <c r="B62" s="42">
        <v>350.0</v>
      </c>
      <c r="C62" s="48"/>
      <c r="D62" s="43">
        <f t="shared" si="20"/>
        <v>0</v>
      </c>
      <c r="E62" s="20">
        <v>300.0</v>
      </c>
      <c r="F62" s="43"/>
      <c r="G62" s="43">
        <f t="shared" si="21"/>
        <v>0</v>
      </c>
      <c r="H62" s="20">
        <v>250.0</v>
      </c>
      <c r="I62" s="32"/>
      <c r="J62" s="52">
        <f t="shared" si="22"/>
        <v>0</v>
      </c>
      <c r="K62" s="19">
        <f t="shared" si="23"/>
        <v>0</v>
      </c>
      <c r="L62" s="21">
        <f t="shared" si="24"/>
        <v>0</v>
      </c>
      <c r="M62" s="20"/>
      <c r="N62" s="19"/>
      <c r="O62" s="19"/>
      <c r="P62" s="52">
        <f t="shared" si="25"/>
        <v>0</v>
      </c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67" t="s">
        <v>109</v>
      </c>
      <c r="B63" s="42">
        <v>250.0</v>
      </c>
      <c r="C63" s="48"/>
      <c r="D63" s="43">
        <f t="shared" si="20"/>
        <v>0</v>
      </c>
      <c r="E63" s="51">
        <v>200.0</v>
      </c>
      <c r="F63" s="43"/>
      <c r="G63" s="43">
        <f t="shared" si="21"/>
        <v>0</v>
      </c>
      <c r="H63" s="51">
        <v>180.0</v>
      </c>
      <c r="I63" s="32"/>
      <c r="J63" s="52">
        <f t="shared" si="22"/>
        <v>0</v>
      </c>
      <c r="K63" s="19">
        <f t="shared" si="23"/>
        <v>0</v>
      </c>
      <c r="L63" s="21">
        <f t="shared" si="24"/>
        <v>0</v>
      </c>
      <c r="M63" s="51"/>
      <c r="N63" s="19"/>
      <c r="O63" s="19"/>
      <c r="P63" s="32"/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20.25" customHeight="1">
      <c r="A64" s="44" t="s">
        <v>60</v>
      </c>
      <c r="B64" s="42">
        <v>250.0</v>
      </c>
      <c r="C64" s="48"/>
      <c r="D64" s="43">
        <f t="shared" si="20"/>
        <v>0</v>
      </c>
      <c r="E64" s="51">
        <v>200.0</v>
      </c>
      <c r="F64" s="43"/>
      <c r="G64" s="43">
        <f t="shared" si="21"/>
        <v>0</v>
      </c>
      <c r="H64" s="51">
        <v>180.0</v>
      </c>
      <c r="I64" s="32"/>
      <c r="J64" s="52">
        <f t="shared" si="22"/>
        <v>0</v>
      </c>
      <c r="K64" s="19">
        <f t="shared" si="23"/>
        <v>0</v>
      </c>
      <c r="L64" s="21">
        <f t="shared" si="24"/>
        <v>0</v>
      </c>
      <c r="M64" s="51"/>
      <c r="N64" s="19"/>
      <c r="O64" s="19"/>
      <c r="P64" s="32"/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15.75" customHeight="1">
      <c r="A65" s="44" t="s">
        <v>61</v>
      </c>
      <c r="B65" s="69"/>
      <c r="C65" s="70" t="s">
        <v>26</v>
      </c>
      <c r="D65" s="70">
        <f>SUM(D44:D64)</f>
        <v>2080</v>
      </c>
      <c r="E65" s="70"/>
      <c r="F65" s="70" t="s">
        <v>26</v>
      </c>
      <c r="G65" s="70">
        <f>SUM(G44:G64)</f>
        <v>40600</v>
      </c>
      <c r="H65" s="71"/>
      <c r="I65" s="71" t="s">
        <v>26</v>
      </c>
      <c r="J65" s="70">
        <f>SUM(J44:J64)</f>
        <v>0</v>
      </c>
      <c r="K65" s="123">
        <f t="shared" si="23"/>
        <v>42680</v>
      </c>
      <c r="L65" s="123"/>
      <c r="M65" s="71" t="s">
        <v>26</v>
      </c>
      <c r="N65" s="70"/>
      <c r="O65" s="70"/>
      <c r="P65" s="70">
        <f>SUM(P44:P64)</f>
        <v>42570</v>
      </c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26.25" customHeight="1">
      <c r="A66" s="72" t="s">
        <v>62</v>
      </c>
      <c r="B66" s="8" t="s">
        <v>2</v>
      </c>
      <c r="C66" s="37" t="s">
        <v>3</v>
      </c>
      <c r="D66" s="38" t="s">
        <v>4</v>
      </c>
      <c r="E66" s="39" t="s">
        <v>5</v>
      </c>
      <c r="F66" s="37" t="s">
        <v>3</v>
      </c>
      <c r="G66" s="37" t="s">
        <v>4</v>
      </c>
      <c r="H66" s="40" t="s">
        <v>6</v>
      </c>
      <c r="I66" s="41" t="s">
        <v>3</v>
      </c>
      <c r="J66" s="41" t="s">
        <v>7</v>
      </c>
      <c r="K66" s="116" t="s">
        <v>96</v>
      </c>
      <c r="L66" s="12" t="s">
        <v>8</v>
      </c>
      <c r="M66" s="8" t="s">
        <v>9</v>
      </c>
      <c r="N66" s="10" t="s">
        <v>10</v>
      </c>
      <c r="O66" s="10" t="s">
        <v>11</v>
      </c>
      <c r="P66" s="41" t="s">
        <v>12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0.25" customHeight="1">
      <c r="A67" s="44" t="s">
        <v>63</v>
      </c>
      <c r="B67" s="42">
        <v>320.0</v>
      </c>
      <c r="C67" s="48"/>
      <c r="D67" s="32">
        <f t="shared" ref="D67:D78" si="26">B67*C67</f>
        <v>0</v>
      </c>
      <c r="E67" s="20">
        <v>300.0</v>
      </c>
      <c r="F67" s="43"/>
      <c r="G67" s="32">
        <f t="shared" ref="G67:G69" si="27">E67*F67</f>
        <v>0</v>
      </c>
      <c r="H67" s="20">
        <v>300.0</v>
      </c>
      <c r="I67" s="32"/>
      <c r="J67" s="32">
        <f t="shared" ref="J67:J69" si="28">H67*I67</f>
        <v>0</v>
      </c>
      <c r="K67" s="19">
        <f t="shared" ref="K67:K79" si="29">D67+G67+J67</f>
        <v>0</v>
      </c>
      <c r="L67" s="21">
        <f t="shared" ref="L67:L78" si="30">C67+F67+I67</f>
        <v>0</v>
      </c>
      <c r="M67" s="20">
        <v>240.0</v>
      </c>
      <c r="N67" s="32">
        <v>28.8</v>
      </c>
      <c r="O67" s="32">
        <v>24.0</v>
      </c>
      <c r="P67" s="32">
        <f t="shared" ref="P67:P69" si="31">((B67-M67)*C67)+((E67-M67)*F67)+((H67-M67)*I67)</f>
        <v>0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64</v>
      </c>
      <c r="B68" s="17">
        <v>80.0</v>
      </c>
      <c r="C68" s="26"/>
      <c r="D68" s="19">
        <f t="shared" si="26"/>
        <v>0</v>
      </c>
      <c r="E68" s="20">
        <v>70.0</v>
      </c>
      <c r="F68" s="18"/>
      <c r="G68" s="19">
        <f t="shared" si="27"/>
        <v>0</v>
      </c>
      <c r="H68" s="20">
        <v>60.0</v>
      </c>
      <c r="I68" s="32"/>
      <c r="J68" s="32">
        <f t="shared" si="28"/>
        <v>0</v>
      </c>
      <c r="K68" s="19">
        <f t="shared" si="29"/>
        <v>0</v>
      </c>
      <c r="L68" s="21">
        <f t="shared" si="30"/>
        <v>0</v>
      </c>
      <c r="M68" s="20">
        <v>60.0</v>
      </c>
      <c r="N68" s="32"/>
      <c r="O68" s="32"/>
      <c r="P68" s="32">
        <f t="shared" si="31"/>
        <v>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64</v>
      </c>
      <c r="B69" s="17">
        <v>130.0</v>
      </c>
      <c r="C69" s="26">
        <v>1.0</v>
      </c>
      <c r="D69" s="19">
        <f t="shared" si="26"/>
        <v>130</v>
      </c>
      <c r="E69" s="20">
        <v>120.0</v>
      </c>
      <c r="F69" s="18"/>
      <c r="G69" s="19">
        <f t="shared" si="27"/>
        <v>0</v>
      </c>
      <c r="H69" s="20">
        <v>110.0</v>
      </c>
      <c r="I69" s="32"/>
      <c r="J69" s="32">
        <f t="shared" si="28"/>
        <v>0</v>
      </c>
      <c r="K69" s="19">
        <f t="shared" si="29"/>
        <v>130</v>
      </c>
      <c r="L69" s="21">
        <f t="shared" si="30"/>
        <v>1</v>
      </c>
      <c r="M69" s="20">
        <v>100.0</v>
      </c>
      <c r="N69" s="32"/>
      <c r="O69" s="32"/>
      <c r="P69" s="32">
        <f t="shared" si="31"/>
        <v>30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67" t="s">
        <v>46</v>
      </c>
      <c r="B70" s="68">
        <v>160.0</v>
      </c>
      <c r="C70" s="26"/>
      <c r="D70" s="21">
        <f t="shared" si="26"/>
        <v>0</v>
      </c>
      <c r="E70" s="20"/>
      <c r="F70" s="18"/>
      <c r="G70" s="19"/>
      <c r="H70" s="20"/>
      <c r="I70" s="32"/>
      <c r="J70" s="32"/>
      <c r="K70" s="19">
        <f t="shared" si="29"/>
        <v>0</v>
      </c>
      <c r="L70" s="21">
        <f t="shared" si="30"/>
        <v>0</v>
      </c>
      <c r="M70" s="122">
        <v>140.0</v>
      </c>
      <c r="N70" s="32"/>
      <c r="O70" s="32"/>
      <c r="P70" s="32"/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44" t="s">
        <v>65</v>
      </c>
      <c r="B71" s="17">
        <v>430.0</v>
      </c>
      <c r="C71" s="26"/>
      <c r="D71" s="21">
        <f t="shared" si="26"/>
        <v>0</v>
      </c>
      <c r="E71" s="20">
        <v>430.0</v>
      </c>
      <c r="F71" s="18"/>
      <c r="G71" s="19">
        <f t="shared" ref="G71:G78" si="32">E71*F71</f>
        <v>0</v>
      </c>
      <c r="H71" s="20">
        <v>430.0</v>
      </c>
      <c r="I71" s="32"/>
      <c r="J71" s="32">
        <f t="shared" ref="J71:J78" si="33">H71*I71</f>
        <v>0</v>
      </c>
      <c r="K71" s="19">
        <f t="shared" si="29"/>
        <v>0</v>
      </c>
      <c r="L71" s="21">
        <f t="shared" si="30"/>
        <v>0</v>
      </c>
      <c r="M71" s="20">
        <v>350.0</v>
      </c>
      <c r="N71" s="32">
        <v>42.0</v>
      </c>
      <c r="O71" s="32">
        <v>35.0</v>
      </c>
      <c r="P71" s="32">
        <f t="shared" ref="P71:P78" si="34">((B71-M71)*C71)+((E71-M71)*F71)+((H71-M71)*I71)</f>
        <v>0</v>
      </c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66</v>
      </c>
      <c r="B72" s="17">
        <v>170.0</v>
      </c>
      <c r="C72" s="26"/>
      <c r="D72" s="19">
        <f t="shared" si="26"/>
        <v>0</v>
      </c>
      <c r="E72" s="20">
        <v>160.0</v>
      </c>
      <c r="F72" s="18"/>
      <c r="G72" s="19">
        <f t="shared" si="32"/>
        <v>0</v>
      </c>
      <c r="H72" s="20">
        <v>150.0</v>
      </c>
      <c r="I72" s="32"/>
      <c r="J72" s="32">
        <f t="shared" si="33"/>
        <v>0</v>
      </c>
      <c r="K72" s="19">
        <f t="shared" si="29"/>
        <v>0</v>
      </c>
      <c r="L72" s="21">
        <f t="shared" si="30"/>
        <v>0</v>
      </c>
      <c r="M72" s="20">
        <v>125.0</v>
      </c>
      <c r="N72" s="32">
        <v>15.0</v>
      </c>
      <c r="O72" s="32">
        <v>12.5</v>
      </c>
      <c r="P72" s="32">
        <f t="shared" si="34"/>
        <v>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0.25" customHeight="1">
      <c r="A73" s="44" t="s">
        <v>67</v>
      </c>
      <c r="B73" s="17">
        <v>220.0</v>
      </c>
      <c r="C73" s="18"/>
      <c r="D73" s="19">
        <f t="shared" si="26"/>
        <v>0</v>
      </c>
      <c r="E73" s="20"/>
      <c r="F73" s="18"/>
      <c r="G73" s="19">
        <f t="shared" si="32"/>
        <v>0</v>
      </c>
      <c r="H73" s="20"/>
      <c r="I73" s="32"/>
      <c r="J73" s="32">
        <f t="shared" si="33"/>
        <v>0</v>
      </c>
      <c r="K73" s="19">
        <f t="shared" si="29"/>
        <v>0</v>
      </c>
      <c r="L73" s="21">
        <f t="shared" si="30"/>
        <v>0</v>
      </c>
      <c r="M73" s="20"/>
      <c r="N73" s="32"/>
      <c r="O73" s="32"/>
      <c r="P73" s="32">
        <f t="shared" si="34"/>
        <v>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0.25" customHeight="1">
      <c r="A74" s="44" t="s">
        <v>68</v>
      </c>
      <c r="B74" s="17">
        <v>50.0</v>
      </c>
      <c r="C74" s="18"/>
      <c r="D74" s="19">
        <f t="shared" si="26"/>
        <v>0</v>
      </c>
      <c r="E74" s="20"/>
      <c r="F74" s="18"/>
      <c r="G74" s="19">
        <f t="shared" si="32"/>
        <v>0</v>
      </c>
      <c r="H74" s="20"/>
      <c r="I74" s="32"/>
      <c r="J74" s="32">
        <f t="shared" si="33"/>
        <v>0</v>
      </c>
      <c r="K74" s="19">
        <f t="shared" si="29"/>
        <v>0</v>
      </c>
      <c r="L74" s="21">
        <f t="shared" si="30"/>
        <v>0</v>
      </c>
      <c r="M74" s="20">
        <v>42.0</v>
      </c>
      <c r="N74" s="32"/>
      <c r="O74" s="32"/>
      <c r="P74" s="32">
        <f t="shared" si="34"/>
        <v>0</v>
      </c>
      <c r="Q74" s="3"/>
      <c r="R74" s="3"/>
      <c r="S74" s="3"/>
      <c r="T74" s="3"/>
      <c r="U74" s="2"/>
      <c r="V74" s="2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44" t="s">
        <v>68</v>
      </c>
      <c r="B75" s="17">
        <v>25.0</v>
      </c>
      <c r="C75" s="18"/>
      <c r="D75" s="19">
        <f t="shared" si="26"/>
        <v>0</v>
      </c>
      <c r="E75" s="20"/>
      <c r="F75" s="18"/>
      <c r="G75" s="19">
        <f t="shared" si="32"/>
        <v>0</v>
      </c>
      <c r="H75" s="20"/>
      <c r="I75" s="32"/>
      <c r="J75" s="32">
        <f t="shared" si="33"/>
        <v>0</v>
      </c>
      <c r="K75" s="19">
        <f t="shared" si="29"/>
        <v>0</v>
      </c>
      <c r="L75" s="21">
        <f t="shared" si="30"/>
        <v>0</v>
      </c>
      <c r="M75" s="20">
        <v>20.0</v>
      </c>
      <c r="N75" s="32"/>
      <c r="O75" s="32"/>
      <c r="P75" s="32">
        <f t="shared" si="34"/>
        <v>0</v>
      </c>
      <c r="Q75" s="3"/>
      <c r="R75" s="3"/>
      <c r="S75" s="3"/>
      <c r="T75" s="3"/>
      <c r="U75" s="2"/>
      <c r="V75" s="2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44" t="s">
        <v>69</v>
      </c>
      <c r="B76" s="17">
        <v>115.0</v>
      </c>
      <c r="C76" s="26">
        <v>290.0</v>
      </c>
      <c r="D76" s="19">
        <f t="shared" si="26"/>
        <v>33350</v>
      </c>
      <c r="E76" s="20">
        <v>110.0</v>
      </c>
      <c r="F76" s="18"/>
      <c r="G76" s="19">
        <f t="shared" si="32"/>
        <v>0</v>
      </c>
      <c r="H76" s="20">
        <v>105.0</v>
      </c>
      <c r="I76" s="32"/>
      <c r="J76" s="32">
        <f t="shared" si="33"/>
        <v>0</v>
      </c>
      <c r="K76" s="19">
        <f t="shared" si="29"/>
        <v>33350</v>
      </c>
      <c r="L76" s="21">
        <f t="shared" si="30"/>
        <v>290</v>
      </c>
      <c r="M76" s="20">
        <v>85.0</v>
      </c>
      <c r="N76" s="32"/>
      <c r="O76" s="32"/>
      <c r="P76" s="32">
        <f t="shared" si="34"/>
        <v>8700</v>
      </c>
      <c r="Q76" s="3"/>
      <c r="R76" s="3"/>
      <c r="S76" s="3"/>
      <c r="T76" s="3"/>
      <c r="U76" s="2"/>
      <c r="V76" s="2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0.25" customHeight="1">
      <c r="A77" s="44" t="s">
        <v>69</v>
      </c>
      <c r="B77" s="17">
        <v>20.0</v>
      </c>
      <c r="C77" s="26"/>
      <c r="D77" s="19">
        <f t="shared" si="26"/>
        <v>0</v>
      </c>
      <c r="E77" s="20">
        <v>20.0</v>
      </c>
      <c r="F77" s="18"/>
      <c r="G77" s="19">
        <f t="shared" si="32"/>
        <v>0</v>
      </c>
      <c r="H77" s="20">
        <v>20.0</v>
      </c>
      <c r="I77" s="32"/>
      <c r="J77" s="32">
        <f t="shared" si="33"/>
        <v>0</v>
      </c>
      <c r="K77" s="19">
        <f t="shared" si="29"/>
        <v>0</v>
      </c>
      <c r="L77" s="21">
        <f t="shared" si="30"/>
        <v>0</v>
      </c>
      <c r="M77" s="20">
        <v>15.0</v>
      </c>
      <c r="N77" s="32"/>
      <c r="O77" s="32"/>
      <c r="P77" s="32">
        <f t="shared" si="34"/>
        <v>0</v>
      </c>
      <c r="Q77" s="3"/>
      <c r="R77" s="3"/>
      <c r="S77" s="3"/>
      <c r="T77" s="3"/>
      <c r="U77" s="2"/>
      <c r="V77" s="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0.25" customHeight="1">
      <c r="A78" s="44" t="s">
        <v>70</v>
      </c>
      <c r="B78" s="42">
        <v>230.0</v>
      </c>
      <c r="C78" s="43"/>
      <c r="D78" s="32">
        <f t="shared" si="26"/>
        <v>0</v>
      </c>
      <c r="E78" s="51"/>
      <c r="F78" s="43"/>
      <c r="G78" s="32">
        <f t="shared" si="32"/>
        <v>0</v>
      </c>
      <c r="H78" s="51"/>
      <c r="I78" s="32"/>
      <c r="J78" s="32">
        <f t="shared" si="33"/>
        <v>0</v>
      </c>
      <c r="K78" s="19">
        <f t="shared" si="29"/>
        <v>0</v>
      </c>
      <c r="L78" s="21">
        <f t="shared" si="30"/>
        <v>0</v>
      </c>
      <c r="M78" s="73"/>
      <c r="N78" s="32"/>
      <c r="O78" s="32"/>
      <c r="P78" s="32">
        <f t="shared" si="34"/>
        <v>0</v>
      </c>
      <c r="Q78" s="3"/>
      <c r="R78" s="3"/>
      <c r="S78" s="3"/>
      <c r="T78" s="3"/>
      <c r="U78" s="2"/>
      <c r="V78" s="2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1.75" customHeight="1">
      <c r="A79" s="74"/>
      <c r="B79" s="75"/>
      <c r="C79" s="70" t="s">
        <v>26</v>
      </c>
      <c r="D79" s="70">
        <f>SUM(D67:D78)</f>
        <v>33480</v>
      </c>
      <c r="E79" s="70"/>
      <c r="F79" s="70" t="s">
        <v>26</v>
      </c>
      <c r="G79" s="70">
        <f>SUM(G67:G78)</f>
        <v>0</v>
      </c>
      <c r="H79" s="71"/>
      <c r="I79" s="71" t="s">
        <v>26</v>
      </c>
      <c r="J79" s="70">
        <f>SUM(J67:J78)</f>
        <v>0</v>
      </c>
      <c r="K79" s="123">
        <f t="shared" si="29"/>
        <v>33480</v>
      </c>
      <c r="L79" s="123"/>
      <c r="M79" s="71" t="s">
        <v>26</v>
      </c>
      <c r="N79" s="70"/>
      <c r="O79" s="70"/>
      <c r="P79" s="70">
        <f>SUM(P67:P78)</f>
        <v>8730</v>
      </c>
      <c r="Q79" s="3"/>
      <c r="R79" s="3"/>
      <c r="S79" s="3"/>
      <c r="T79" s="3"/>
      <c r="U79" s="2"/>
      <c r="V79" s="2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4.0" customHeight="1">
      <c r="A80" s="76" t="s">
        <v>71</v>
      </c>
      <c r="B80" s="8" t="s">
        <v>2</v>
      </c>
      <c r="C80" s="9" t="s">
        <v>3</v>
      </c>
      <c r="D80" s="10" t="s">
        <v>4</v>
      </c>
      <c r="E80" s="8" t="s">
        <v>5</v>
      </c>
      <c r="F80" s="9" t="s">
        <v>3</v>
      </c>
      <c r="G80" s="9" t="s">
        <v>4</v>
      </c>
      <c r="H80" s="46" t="s">
        <v>6</v>
      </c>
      <c r="I80" s="11" t="s">
        <v>3</v>
      </c>
      <c r="J80" s="11" t="s">
        <v>7</v>
      </c>
      <c r="K80" s="116" t="s">
        <v>96</v>
      </c>
      <c r="L80" s="12" t="s">
        <v>8</v>
      </c>
      <c r="M80" s="8" t="s">
        <v>9</v>
      </c>
      <c r="N80" s="10" t="s">
        <v>10</v>
      </c>
      <c r="O80" s="10" t="s">
        <v>11</v>
      </c>
      <c r="P80" s="9" t="s">
        <v>12</v>
      </c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0.25" customHeight="1">
      <c r="A81" s="77" t="s">
        <v>72</v>
      </c>
      <c r="B81" s="42">
        <v>475.0</v>
      </c>
      <c r="C81" s="43"/>
      <c r="D81" s="32">
        <f t="shared" ref="D81:D84" si="35">B81*C81</f>
        <v>0</v>
      </c>
      <c r="E81" s="20">
        <v>450.0</v>
      </c>
      <c r="F81" s="43"/>
      <c r="G81" s="32">
        <f t="shared" ref="G81:G84" si="36">E81*F81</f>
        <v>0</v>
      </c>
      <c r="H81" s="20">
        <v>430.0</v>
      </c>
      <c r="I81" s="32"/>
      <c r="J81" s="32">
        <f t="shared" ref="J81:J84" si="37">H81*I81</f>
        <v>0</v>
      </c>
      <c r="K81" s="19">
        <f t="shared" ref="K81:K85" si="38">D81+G81+J81</f>
        <v>0</v>
      </c>
      <c r="L81" s="21">
        <f t="shared" ref="L81:L84" si="39">C81+F81+I81</f>
        <v>0</v>
      </c>
      <c r="M81" s="20">
        <v>350.0</v>
      </c>
      <c r="N81" s="19">
        <v>42.0</v>
      </c>
      <c r="O81" s="19">
        <v>35.0</v>
      </c>
      <c r="P81" s="19">
        <f t="shared" ref="P81:P84" si="40">((B81-M81)*C81)+((E81-M81)*F81)+((H81-M81)*I81)</f>
        <v>0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49" t="s">
        <v>73</v>
      </c>
      <c r="B82" s="17">
        <v>800.0</v>
      </c>
      <c r="C82" s="26"/>
      <c r="D82" s="19">
        <f t="shared" si="35"/>
        <v>0</v>
      </c>
      <c r="E82" s="20">
        <v>750.0</v>
      </c>
      <c r="F82" s="26"/>
      <c r="G82" s="19">
        <f t="shared" si="36"/>
        <v>0</v>
      </c>
      <c r="H82" s="20">
        <v>700.0</v>
      </c>
      <c r="I82" s="19"/>
      <c r="J82" s="19">
        <f t="shared" si="37"/>
        <v>0</v>
      </c>
      <c r="K82" s="19">
        <f t="shared" si="38"/>
        <v>0</v>
      </c>
      <c r="L82" s="21">
        <f t="shared" si="39"/>
        <v>0</v>
      </c>
      <c r="M82" s="20">
        <v>550.0</v>
      </c>
      <c r="N82" s="19">
        <v>66.0</v>
      </c>
      <c r="O82" s="19">
        <v>55.0</v>
      </c>
      <c r="P82" s="19">
        <f t="shared" si="40"/>
        <v>0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22" t="s">
        <v>74</v>
      </c>
      <c r="B83" s="17">
        <v>375.0</v>
      </c>
      <c r="C83" s="18"/>
      <c r="D83" s="19">
        <f t="shared" si="35"/>
        <v>0</v>
      </c>
      <c r="E83" s="20">
        <v>350.0</v>
      </c>
      <c r="F83" s="18"/>
      <c r="G83" s="19">
        <f t="shared" si="36"/>
        <v>0</v>
      </c>
      <c r="H83" s="20">
        <v>325.0</v>
      </c>
      <c r="I83" s="19"/>
      <c r="J83" s="19">
        <f t="shared" si="37"/>
        <v>0</v>
      </c>
      <c r="K83" s="19">
        <f t="shared" si="38"/>
        <v>0</v>
      </c>
      <c r="L83" s="21">
        <f t="shared" si="39"/>
        <v>0</v>
      </c>
      <c r="M83" s="20">
        <v>250.0</v>
      </c>
      <c r="N83" s="19">
        <v>30.0</v>
      </c>
      <c r="O83" s="19">
        <v>25.0</v>
      </c>
      <c r="P83" s="19">
        <f t="shared" si="40"/>
        <v>0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0.25" customHeight="1">
      <c r="A84" s="22" t="s">
        <v>75</v>
      </c>
      <c r="B84" s="17">
        <v>950.0</v>
      </c>
      <c r="C84" s="18"/>
      <c r="D84" s="19">
        <f t="shared" si="35"/>
        <v>0</v>
      </c>
      <c r="E84" s="20">
        <v>900.0</v>
      </c>
      <c r="F84" s="18"/>
      <c r="G84" s="19">
        <f t="shared" si="36"/>
        <v>0</v>
      </c>
      <c r="H84" s="20">
        <v>800.0</v>
      </c>
      <c r="I84" s="19"/>
      <c r="J84" s="19">
        <f t="shared" si="37"/>
        <v>0</v>
      </c>
      <c r="K84" s="19">
        <f t="shared" si="38"/>
        <v>0</v>
      </c>
      <c r="L84" s="21">
        <f t="shared" si="39"/>
        <v>0</v>
      </c>
      <c r="M84" s="20">
        <v>750.0</v>
      </c>
      <c r="N84" s="19">
        <v>90.0</v>
      </c>
      <c r="O84" s="19">
        <v>75.0</v>
      </c>
      <c r="P84" s="19">
        <f t="shared" si="40"/>
        <v>0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44"/>
      <c r="B85" s="78"/>
      <c r="C85" s="70" t="s">
        <v>26</v>
      </c>
      <c r="D85" s="70">
        <f>SUM(D81:D84)</f>
        <v>0</v>
      </c>
      <c r="E85" s="70"/>
      <c r="F85" s="70" t="s">
        <v>26</v>
      </c>
      <c r="G85" s="70">
        <f>SUM(G81:G84)</f>
        <v>0</v>
      </c>
      <c r="H85" s="71"/>
      <c r="I85" s="71" t="s">
        <v>26</v>
      </c>
      <c r="J85" s="70">
        <f>SUM(J81:J84)</f>
        <v>0</v>
      </c>
      <c r="K85" s="123">
        <f t="shared" si="38"/>
        <v>0</v>
      </c>
      <c r="L85" s="123"/>
      <c r="M85" s="71" t="s">
        <v>26</v>
      </c>
      <c r="N85" s="70"/>
      <c r="O85" s="70"/>
      <c r="P85" s="70">
        <f>SUM(P81:P84)</f>
        <v>0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7.0" customHeight="1">
      <c r="A86" s="124" t="s">
        <v>98</v>
      </c>
      <c r="B86" s="8" t="s">
        <v>2</v>
      </c>
      <c r="C86" s="9" t="s">
        <v>3</v>
      </c>
      <c r="D86" s="10" t="s">
        <v>4</v>
      </c>
      <c r="E86" s="8" t="s">
        <v>5</v>
      </c>
      <c r="F86" s="9" t="s">
        <v>3</v>
      </c>
      <c r="G86" s="9" t="s">
        <v>4</v>
      </c>
      <c r="H86" s="46" t="s">
        <v>6</v>
      </c>
      <c r="I86" s="11" t="s">
        <v>3</v>
      </c>
      <c r="J86" s="11" t="s">
        <v>7</v>
      </c>
      <c r="K86" s="116" t="s">
        <v>96</v>
      </c>
      <c r="L86" s="12" t="s">
        <v>8</v>
      </c>
      <c r="M86" s="8" t="s">
        <v>9</v>
      </c>
      <c r="N86" s="10" t="s">
        <v>10</v>
      </c>
      <c r="O86" s="10" t="s">
        <v>11</v>
      </c>
      <c r="P86" s="9" t="s">
        <v>12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0.25" customHeight="1">
      <c r="A87" s="125" t="s">
        <v>99</v>
      </c>
      <c r="B87" s="126">
        <v>100.0</v>
      </c>
      <c r="C87" s="26"/>
      <c r="D87" s="19">
        <f t="shared" ref="D87:D97" si="41">B87*C87</f>
        <v>0</v>
      </c>
      <c r="E87" s="127"/>
      <c r="F87" s="18"/>
      <c r="G87" s="19"/>
      <c r="H87" s="127"/>
      <c r="I87" s="19"/>
      <c r="J87" s="19"/>
      <c r="K87" s="19">
        <f t="shared" ref="K87:K98" si="42">D87+G87+J87</f>
        <v>0</v>
      </c>
      <c r="L87" s="21">
        <f t="shared" ref="L87:L97" si="43">C87+F87+I87</f>
        <v>0</v>
      </c>
      <c r="M87" s="128">
        <v>90.0</v>
      </c>
      <c r="N87" s="19"/>
      <c r="O87" s="19"/>
      <c r="P87" s="1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29" t="s">
        <v>100</v>
      </c>
      <c r="B88" s="130">
        <v>800.0</v>
      </c>
      <c r="C88" s="26">
        <v>1.0</v>
      </c>
      <c r="D88" s="19">
        <f t="shared" si="41"/>
        <v>800</v>
      </c>
      <c r="E88" s="127"/>
      <c r="F88" s="18"/>
      <c r="G88" s="19"/>
      <c r="H88" s="127"/>
      <c r="I88" s="19"/>
      <c r="J88" s="19"/>
      <c r="K88" s="19">
        <f t="shared" si="42"/>
        <v>800</v>
      </c>
      <c r="L88" s="21">
        <f t="shared" si="43"/>
        <v>1</v>
      </c>
      <c r="M88" s="128">
        <v>700.0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31" t="s">
        <v>101</v>
      </c>
      <c r="B89" s="130">
        <v>1750.0</v>
      </c>
      <c r="C89" s="26"/>
      <c r="D89" s="19">
        <f t="shared" si="41"/>
        <v>0</v>
      </c>
      <c r="E89" s="127"/>
      <c r="F89" s="18"/>
      <c r="G89" s="19"/>
      <c r="H89" s="127"/>
      <c r="I89" s="19"/>
      <c r="J89" s="19"/>
      <c r="K89" s="19">
        <f t="shared" si="42"/>
        <v>0</v>
      </c>
      <c r="L89" s="21">
        <f t="shared" si="43"/>
        <v>0</v>
      </c>
      <c r="M89" s="128">
        <v>1500.0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46</v>
      </c>
      <c r="B90" s="130">
        <v>100.0</v>
      </c>
      <c r="C90" s="26"/>
      <c r="D90" s="19">
        <f t="shared" si="41"/>
        <v>0</v>
      </c>
      <c r="E90" s="127"/>
      <c r="F90" s="18"/>
      <c r="G90" s="19"/>
      <c r="H90" s="127"/>
      <c r="I90" s="19"/>
      <c r="J90" s="19"/>
      <c r="K90" s="19">
        <f t="shared" si="42"/>
        <v>0</v>
      </c>
      <c r="L90" s="21">
        <f t="shared" si="43"/>
        <v>0</v>
      </c>
      <c r="M90" s="128">
        <v>90.0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48</v>
      </c>
      <c r="B91" s="130">
        <v>250.0</v>
      </c>
      <c r="C91" s="26"/>
      <c r="D91" s="19">
        <f t="shared" si="41"/>
        <v>0</v>
      </c>
      <c r="E91" s="127"/>
      <c r="F91" s="18"/>
      <c r="G91" s="19"/>
      <c r="H91" s="127"/>
      <c r="I91" s="19"/>
      <c r="J91" s="19"/>
      <c r="K91" s="19">
        <f t="shared" si="42"/>
        <v>0</v>
      </c>
      <c r="L91" s="21">
        <f t="shared" si="43"/>
        <v>0</v>
      </c>
      <c r="M91" s="128">
        <v>200.0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131" t="s">
        <v>102</v>
      </c>
      <c r="B92" s="130">
        <v>100.0</v>
      </c>
      <c r="C92" s="26"/>
      <c r="D92" s="19">
        <f t="shared" si="41"/>
        <v>0</v>
      </c>
      <c r="E92" s="127"/>
      <c r="F92" s="18"/>
      <c r="G92" s="19"/>
      <c r="H92" s="127"/>
      <c r="I92" s="19"/>
      <c r="J92" s="19"/>
      <c r="K92" s="19">
        <f t="shared" si="42"/>
        <v>0</v>
      </c>
      <c r="L92" s="21">
        <f t="shared" si="43"/>
        <v>0</v>
      </c>
      <c r="M92" s="128">
        <v>90.0</v>
      </c>
      <c r="N92" s="19"/>
      <c r="O92" s="19"/>
      <c r="P92" s="19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0.25" customHeight="1">
      <c r="A93" s="131" t="s">
        <v>103</v>
      </c>
      <c r="B93" s="130">
        <v>1500.0</v>
      </c>
      <c r="C93" s="26"/>
      <c r="D93" s="19">
        <f t="shared" si="41"/>
        <v>0</v>
      </c>
      <c r="E93" s="127"/>
      <c r="F93" s="18"/>
      <c r="G93" s="19"/>
      <c r="H93" s="127"/>
      <c r="I93" s="19"/>
      <c r="J93" s="19"/>
      <c r="K93" s="19">
        <f t="shared" si="42"/>
        <v>0</v>
      </c>
      <c r="L93" s="21">
        <f t="shared" si="43"/>
        <v>0</v>
      </c>
      <c r="M93" s="128">
        <v>1300.0</v>
      </c>
      <c r="N93" s="19"/>
      <c r="O93" s="19"/>
      <c r="P93" s="19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131" t="s">
        <v>104</v>
      </c>
      <c r="B94" s="130">
        <v>400.0</v>
      </c>
      <c r="C94" s="26"/>
      <c r="D94" s="19">
        <f t="shared" si="41"/>
        <v>0</v>
      </c>
      <c r="E94" s="127"/>
      <c r="F94" s="18"/>
      <c r="G94" s="19"/>
      <c r="H94" s="127"/>
      <c r="I94" s="19"/>
      <c r="J94" s="19"/>
      <c r="K94" s="19">
        <f t="shared" si="42"/>
        <v>0</v>
      </c>
      <c r="L94" s="21">
        <f t="shared" si="43"/>
        <v>0</v>
      </c>
      <c r="M94" s="128">
        <v>350.0</v>
      </c>
      <c r="N94" s="19"/>
      <c r="O94" s="19"/>
      <c r="P94" s="19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131" t="s">
        <v>105</v>
      </c>
      <c r="B95" s="130">
        <v>700.0</v>
      </c>
      <c r="C95" s="26"/>
      <c r="D95" s="19">
        <f t="shared" si="41"/>
        <v>0</v>
      </c>
      <c r="E95" s="127"/>
      <c r="F95" s="18"/>
      <c r="G95" s="19"/>
      <c r="H95" s="127"/>
      <c r="I95" s="19"/>
      <c r="J95" s="19"/>
      <c r="K95" s="19">
        <f t="shared" si="42"/>
        <v>0</v>
      </c>
      <c r="L95" s="21">
        <f t="shared" si="43"/>
        <v>0</v>
      </c>
      <c r="M95" s="128">
        <v>600.0</v>
      </c>
      <c r="N95" s="19"/>
      <c r="O95" s="19"/>
      <c r="P95" s="19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131" t="s">
        <v>106</v>
      </c>
      <c r="B96" s="130">
        <v>150.0</v>
      </c>
      <c r="C96" s="26"/>
      <c r="D96" s="19">
        <f t="shared" si="41"/>
        <v>0</v>
      </c>
      <c r="E96" s="127"/>
      <c r="F96" s="18"/>
      <c r="G96" s="19"/>
      <c r="H96" s="127"/>
      <c r="I96" s="19"/>
      <c r="J96" s="19"/>
      <c r="K96" s="19">
        <f t="shared" si="42"/>
        <v>0</v>
      </c>
      <c r="L96" s="21">
        <f t="shared" si="43"/>
        <v>0</v>
      </c>
      <c r="M96" s="128">
        <v>130.0</v>
      </c>
      <c r="N96" s="19"/>
      <c r="O96" s="19"/>
      <c r="P96" s="19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0.25" customHeight="1">
      <c r="A97" s="131" t="s">
        <v>107</v>
      </c>
      <c r="B97" s="130">
        <v>2100.0</v>
      </c>
      <c r="C97" s="26"/>
      <c r="D97" s="19">
        <f t="shared" si="41"/>
        <v>0</v>
      </c>
      <c r="E97" s="20"/>
      <c r="F97" s="18"/>
      <c r="G97" s="19"/>
      <c r="H97" s="20"/>
      <c r="I97" s="19"/>
      <c r="J97" s="19"/>
      <c r="K97" s="19">
        <f t="shared" si="42"/>
        <v>0</v>
      </c>
      <c r="L97" s="21">
        <f t="shared" si="43"/>
        <v>0</v>
      </c>
      <c r="M97" s="128">
        <v>1900.0</v>
      </c>
      <c r="N97" s="19"/>
      <c r="O97" s="19"/>
      <c r="P97" s="19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0.25" customHeight="1">
      <c r="A98" s="44"/>
      <c r="B98" s="78"/>
      <c r="C98" s="70" t="s">
        <v>26</v>
      </c>
      <c r="D98" s="70">
        <f>SUM(D87:D97)</f>
        <v>800</v>
      </c>
      <c r="E98" s="70"/>
      <c r="F98" s="70" t="s">
        <v>26</v>
      </c>
      <c r="G98" s="70">
        <f>SUM(G87:G97)</f>
        <v>0</v>
      </c>
      <c r="H98" s="71"/>
      <c r="I98" s="71" t="s">
        <v>26</v>
      </c>
      <c r="J98" s="70">
        <f>SUM(J87:J97)</f>
        <v>0</v>
      </c>
      <c r="K98" s="123">
        <f t="shared" si="42"/>
        <v>800</v>
      </c>
      <c r="L98" s="123"/>
      <c r="M98" s="71" t="s">
        <v>26</v>
      </c>
      <c r="N98" s="70"/>
      <c r="O98" s="70"/>
      <c r="P98" s="70">
        <f>SUM(P87:P97)</f>
        <v>0</v>
      </c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7.0" customHeight="1">
      <c r="A99" s="79" t="s">
        <v>76</v>
      </c>
      <c r="B99" s="8" t="s">
        <v>2</v>
      </c>
      <c r="C99" s="9" t="s">
        <v>3</v>
      </c>
      <c r="D99" s="10" t="s">
        <v>4</v>
      </c>
      <c r="E99" s="8" t="s">
        <v>5</v>
      </c>
      <c r="F99" s="9" t="s">
        <v>3</v>
      </c>
      <c r="G99" s="9" t="s">
        <v>4</v>
      </c>
      <c r="H99" s="46" t="s">
        <v>6</v>
      </c>
      <c r="I99" s="11" t="s">
        <v>3</v>
      </c>
      <c r="J99" s="11" t="s">
        <v>7</v>
      </c>
      <c r="K99" s="116" t="s">
        <v>96</v>
      </c>
      <c r="L99" s="12" t="s">
        <v>8</v>
      </c>
      <c r="M99" s="8" t="s">
        <v>9</v>
      </c>
      <c r="N99" s="10" t="s">
        <v>10</v>
      </c>
      <c r="O99" s="10" t="s">
        <v>11</v>
      </c>
      <c r="P99" s="9" t="s">
        <v>12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20.25" customHeight="1">
      <c r="A100" s="44" t="s">
        <v>77</v>
      </c>
      <c r="B100" s="42">
        <v>45.0</v>
      </c>
      <c r="C100" s="80"/>
      <c r="D100" s="32">
        <f t="shared" ref="D100:D101" si="44">B100*C100</f>
        <v>0</v>
      </c>
      <c r="E100" s="20">
        <v>40.0</v>
      </c>
      <c r="F100" s="80"/>
      <c r="G100" s="32">
        <f t="shared" ref="G100:G101" si="45">E100*F100</f>
        <v>0</v>
      </c>
      <c r="H100" s="20">
        <v>25.0</v>
      </c>
      <c r="I100" s="81"/>
      <c r="J100" s="32">
        <f t="shared" ref="J100:J101" si="46">H100*I100</f>
        <v>0</v>
      </c>
      <c r="K100" s="19">
        <f t="shared" ref="K100:K102" si="47">D100+G100+J100</f>
        <v>0</v>
      </c>
      <c r="L100" s="21">
        <f t="shared" ref="L100:L101" si="48">C100+F100+I100</f>
        <v>0</v>
      </c>
      <c r="M100" s="20">
        <v>17.36</v>
      </c>
      <c r="N100" s="32">
        <v>2.08</v>
      </c>
      <c r="O100" s="32">
        <v>1.74</v>
      </c>
      <c r="P100" s="32">
        <f t="shared" ref="P100:P101" si="49">((B100-M100)*C100)+((E100-M100)*F100)+((H100-M100)*I100)</f>
        <v>0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20.25" customHeight="1">
      <c r="A101" s="44" t="s">
        <v>78</v>
      </c>
      <c r="B101" s="42">
        <v>25.0</v>
      </c>
      <c r="C101" s="80"/>
      <c r="D101" s="32">
        <f t="shared" si="44"/>
        <v>0</v>
      </c>
      <c r="E101" s="20">
        <v>15.0</v>
      </c>
      <c r="F101" s="80"/>
      <c r="G101" s="32">
        <f t="shared" si="45"/>
        <v>0</v>
      </c>
      <c r="H101" s="20">
        <v>20.0</v>
      </c>
      <c r="I101" s="81"/>
      <c r="J101" s="32">
        <f t="shared" si="46"/>
        <v>0</v>
      </c>
      <c r="K101" s="19">
        <f t="shared" si="47"/>
        <v>0</v>
      </c>
      <c r="L101" s="21">
        <f t="shared" si="48"/>
        <v>0</v>
      </c>
      <c r="M101" s="20">
        <v>10.08</v>
      </c>
      <c r="N101" s="32">
        <v>1.21</v>
      </c>
      <c r="O101" s="32">
        <v>1.01</v>
      </c>
      <c r="P101" s="32">
        <f t="shared" si="49"/>
        <v>0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20.25" customHeight="1">
      <c r="A102" s="44"/>
      <c r="B102" s="78"/>
      <c r="C102" s="70" t="s">
        <v>26</v>
      </c>
      <c r="D102" s="70">
        <f>SUM(D100+D101)</f>
        <v>0</v>
      </c>
      <c r="E102" s="70"/>
      <c r="F102" s="70" t="s">
        <v>26</v>
      </c>
      <c r="G102" s="70">
        <f>SUM(G100+G101)</f>
        <v>0</v>
      </c>
      <c r="H102" s="71"/>
      <c r="I102" s="71" t="s">
        <v>26</v>
      </c>
      <c r="J102" s="70">
        <f>SUM(J100+J101)</f>
        <v>0</v>
      </c>
      <c r="K102" s="123">
        <f t="shared" si="47"/>
        <v>0</v>
      </c>
      <c r="L102" s="123"/>
      <c r="M102" s="71" t="s">
        <v>26</v>
      </c>
      <c r="N102" s="70"/>
      <c r="O102" s="70"/>
      <c r="P102" s="70">
        <f>SUM(P100)</f>
        <v>0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27.0" customHeight="1">
      <c r="A103" s="79" t="s">
        <v>79</v>
      </c>
      <c r="B103" s="8" t="s">
        <v>2</v>
      </c>
      <c r="C103" s="9" t="s">
        <v>3</v>
      </c>
      <c r="D103" s="10" t="s">
        <v>4</v>
      </c>
      <c r="E103" s="8" t="s">
        <v>5</v>
      </c>
      <c r="F103" s="9" t="s">
        <v>3</v>
      </c>
      <c r="G103" s="9" t="s">
        <v>4</v>
      </c>
      <c r="H103" s="46" t="s">
        <v>6</v>
      </c>
      <c r="I103" s="11" t="s">
        <v>3</v>
      </c>
      <c r="J103" s="11" t="s">
        <v>7</v>
      </c>
      <c r="K103" s="116" t="s">
        <v>96</v>
      </c>
      <c r="L103" s="12" t="s">
        <v>8</v>
      </c>
      <c r="M103" s="8" t="s">
        <v>9</v>
      </c>
      <c r="N103" s="10" t="s">
        <v>10</v>
      </c>
      <c r="O103" s="10" t="s">
        <v>11</v>
      </c>
      <c r="P103" s="9" t="s">
        <v>12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20.25" customHeight="1">
      <c r="A104" s="44" t="s">
        <v>80</v>
      </c>
      <c r="B104" s="42">
        <v>550.0</v>
      </c>
      <c r="C104" s="82"/>
      <c r="D104" s="32">
        <f>B104*C104</f>
        <v>0</v>
      </c>
      <c r="E104" s="20"/>
      <c r="F104" s="80"/>
      <c r="G104" s="32">
        <f>E104*F104</f>
        <v>0</v>
      </c>
      <c r="H104" s="20"/>
      <c r="I104" s="81"/>
      <c r="J104" s="32">
        <f>H104*I104</f>
        <v>0</v>
      </c>
      <c r="K104" s="19">
        <f t="shared" ref="K104:K105" si="50">D104+G104+J104</f>
        <v>0</v>
      </c>
      <c r="L104" s="21">
        <f>C104+F104+I104</f>
        <v>0</v>
      </c>
      <c r="M104" s="20">
        <v>500.0</v>
      </c>
      <c r="N104" s="32"/>
      <c r="O104" s="32"/>
      <c r="P104" s="32">
        <f>((B104-M104)*C104)+((E104-M104)*F104)+((H104-M104)*I104)</f>
        <v>0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20.25" customHeight="1">
      <c r="A105" s="83"/>
      <c r="B105" s="84"/>
      <c r="C105" s="85" t="s">
        <v>81</v>
      </c>
      <c r="D105" s="86">
        <f>D17+D28+D39+D42+D65+D79+D85+D98+D102+D104</f>
        <v>46650</v>
      </c>
      <c r="E105" s="87"/>
      <c r="F105" s="85" t="s">
        <v>81</v>
      </c>
      <c r="G105" s="86">
        <f>G17+G28+G39+G42+G65+G79+G85+G102+G104+G98</f>
        <v>41480</v>
      </c>
      <c r="H105" s="87"/>
      <c r="I105" s="85" t="s">
        <v>81</v>
      </c>
      <c r="J105" s="86">
        <f>J17+J28+J39+J42+J65+J79+J85+J102+J104</f>
        <v>1500</v>
      </c>
      <c r="K105" s="118">
        <f t="shared" si="50"/>
        <v>89630</v>
      </c>
      <c r="L105" s="119"/>
      <c r="M105" s="85" t="s">
        <v>81</v>
      </c>
      <c r="N105" s="86"/>
      <c r="O105" s="86"/>
      <c r="P105" s="86">
        <f>P17+P28+P42+P65+P79+P85+P102+P104</f>
        <v>55930</v>
      </c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</row>
    <row r="106" ht="20.25" customHeight="1">
      <c r="A106" s="3"/>
      <c r="B106" s="89"/>
      <c r="C106" s="90" t="s">
        <v>82</v>
      </c>
      <c r="E106" s="91">
        <f>K105</f>
        <v>89630</v>
      </c>
      <c r="G106" s="92"/>
      <c r="H106" s="93"/>
      <c r="I106" s="92"/>
      <c r="J106" s="132"/>
      <c r="K106" s="132"/>
      <c r="L106" s="132"/>
      <c r="M106" s="132"/>
      <c r="N106" s="133" t="s">
        <v>83</v>
      </c>
      <c r="P106" s="93">
        <f>P105</f>
        <v>55930</v>
      </c>
      <c r="Q106" s="9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ht="15.75" customHeight="1">
      <c r="B107" s="95" t="s">
        <v>84</v>
      </c>
      <c r="I107" s="95"/>
      <c r="J107" s="95"/>
      <c r="K107" s="92"/>
      <c r="L107" s="92"/>
      <c r="M107" s="95"/>
      <c r="R107" s="3"/>
      <c r="S107" s="3"/>
      <c r="T107" s="3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A108" s="96"/>
      <c r="B108" s="97" t="s">
        <v>85</v>
      </c>
      <c r="C108" s="98"/>
      <c r="D108" s="99" t="s">
        <v>86</v>
      </c>
      <c r="E108" s="100"/>
      <c r="F108" s="100"/>
      <c r="G108" s="99" t="s">
        <v>87</v>
      </c>
      <c r="H108" s="98"/>
      <c r="I108" s="101"/>
      <c r="J108" s="101"/>
      <c r="K108" s="92"/>
      <c r="L108" s="92"/>
      <c r="M108" s="99" t="s">
        <v>88</v>
      </c>
      <c r="N108" s="98"/>
      <c r="O108" s="99" t="s">
        <v>87</v>
      </c>
      <c r="P108" s="98"/>
      <c r="Q108" s="101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102"/>
      <c r="B109" s="103">
        <v>1000.0</v>
      </c>
      <c r="C109" s="98"/>
      <c r="D109" s="104">
        <v>13.0</v>
      </c>
      <c r="E109" s="100"/>
      <c r="F109" s="100"/>
      <c r="G109" s="105">
        <f>D109*B109</f>
        <v>13000</v>
      </c>
      <c r="H109" s="98"/>
      <c r="I109" s="106"/>
      <c r="J109" s="2"/>
      <c r="K109" s="92"/>
      <c r="L109" s="92"/>
      <c r="M109" s="134"/>
      <c r="N109" s="98"/>
      <c r="O109" s="107"/>
      <c r="P109" s="98"/>
      <c r="Q109" s="135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500.0</v>
      </c>
      <c r="C110" s="98"/>
      <c r="D110" s="104">
        <v>6.0</v>
      </c>
      <c r="E110" s="100"/>
      <c r="F110" s="100"/>
      <c r="G110" s="105">
        <f>B110*D110</f>
        <v>3000</v>
      </c>
      <c r="H110" s="98"/>
      <c r="I110" s="106"/>
      <c r="J110" s="2"/>
      <c r="K110" s="92"/>
      <c r="L110" s="92"/>
      <c r="M110" s="134"/>
      <c r="N110" s="98"/>
      <c r="O110" s="107"/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>
        <v>200.0</v>
      </c>
      <c r="C111" s="98"/>
      <c r="D111" s="104"/>
      <c r="E111" s="100"/>
      <c r="F111" s="100"/>
      <c r="G111" s="105">
        <f>D111*B111</f>
        <v>0</v>
      </c>
      <c r="H111" s="98"/>
      <c r="I111" s="106"/>
      <c r="J111" s="2"/>
      <c r="K111" s="92"/>
      <c r="L111" s="92"/>
      <c r="M111" s="134"/>
      <c r="N111" s="98"/>
      <c r="O111" s="107"/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>
        <v>100.0</v>
      </c>
      <c r="C112" s="98"/>
      <c r="D112" s="104">
        <v>4.0</v>
      </c>
      <c r="E112" s="100"/>
      <c r="F112" s="100"/>
      <c r="G112" s="105">
        <f>B112*D112</f>
        <v>400</v>
      </c>
      <c r="H112" s="98"/>
      <c r="I112" s="106"/>
      <c r="J112" s="2"/>
      <c r="K112" s="92"/>
      <c r="L112" s="92"/>
      <c r="M112" s="134"/>
      <c r="N112" s="98"/>
      <c r="O112" s="107"/>
      <c r="P112" s="98"/>
      <c r="Q112" s="135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102"/>
      <c r="B113" s="103">
        <v>50.0</v>
      </c>
      <c r="C113" s="98"/>
      <c r="D113" s="104">
        <v>7.0</v>
      </c>
      <c r="E113" s="100"/>
      <c r="F113" s="100"/>
      <c r="G113" s="105">
        <f>D113*B113</f>
        <v>350</v>
      </c>
      <c r="H113" s="98"/>
      <c r="I113" s="106"/>
      <c r="J113" s="2"/>
      <c r="K113" s="92"/>
      <c r="L113" s="92"/>
      <c r="M113" s="134"/>
      <c r="N113" s="98"/>
      <c r="O113" s="107"/>
      <c r="P113" s="98"/>
      <c r="Q113" s="135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102"/>
      <c r="B114" s="103">
        <v>20.0</v>
      </c>
      <c r="C114" s="98"/>
      <c r="D114" s="104">
        <v>13.0</v>
      </c>
      <c r="E114" s="100"/>
      <c r="F114" s="100"/>
      <c r="G114" s="105">
        <f>B114*D114</f>
        <v>260</v>
      </c>
      <c r="H114" s="98"/>
      <c r="I114" s="106"/>
      <c r="J114" s="2"/>
      <c r="K114" s="92"/>
      <c r="L114" s="92"/>
      <c r="M114" s="134"/>
      <c r="N114" s="98"/>
      <c r="O114" s="107"/>
      <c r="P114" s="98"/>
      <c r="Q114" s="135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96"/>
      <c r="B115" s="97" t="s">
        <v>89</v>
      </c>
      <c r="C115" s="98"/>
      <c r="D115" s="99" t="s">
        <v>86</v>
      </c>
      <c r="E115" s="100"/>
      <c r="F115" s="100"/>
      <c r="G115" s="99" t="s">
        <v>87</v>
      </c>
      <c r="H115" s="98"/>
      <c r="I115" s="109"/>
      <c r="J115" s="92"/>
      <c r="K115" s="92"/>
      <c r="L115" s="92"/>
      <c r="M115" s="134"/>
      <c r="N115" s="98"/>
      <c r="O115" s="107"/>
      <c r="P115" s="98"/>
      <c r="Q115" s="135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102"/>
      <c r="B116" s="103">
        <v>20.0</v>
      </c>
      <c r="C116" s="98"/>
      <c r="D116" s="104">
        <v>5.0</v>
      </c>
      <c r="E116" s="100"/>
      <c r="F116" s="100"/>
      <c r="G116" s="105">
        <f>D116*B116</f>
        <v>100</v>
      </c>
      <c r="H116" s="98"/>
      <c r="I116" s="106"/>
      <c r="J116" s="2"/>
      <c r="K116" s="92"/>
      <c r="L116" s="92"/>
      <c r="M116" s="134"/>
      <c r="N116" s="98"/>
      <c r="O116" s="107"/>
      <c r="P116" s="98"/>
      <c r="Q116" s="135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102"/>
      <c r="B117" s="103"/>
      <c r="C117" s="98"/>
      <c r="D117" s="104"/>
      <c r="E117" s="100"/>
      <c r="F117" s="100"/>
      <c r="G117" s="105"/>
      <c r="H117" s="98"/>
      <c r="I117" s="106"/>
      <c r="J117" s="2"/>
      <c r="K117" s="92"/>
      <c r="L117" s="92"/>
      <c r="M117" s="103"/>
      <c r="N117" s="98"/>
      <c r="O117" s="107"/>
      <c r="P117" s="98"/>
      <c r="Q117" s="135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102"/>
      <c r="B118" s="103"/>
      <c r="C118" s="98"/>
      <c r="D118" s="104"/>
      <c r="E118" s="100"/>
      <c r="F118" s="100"/>
      <c r="G118" s="105"/>
      <c r="H118" s="98"/>
      <c r="I118" s="106"/>
      <c r="J118" s="2"/>
      <c r="K118" s="92"/>
      <c r="L118" s="92"/>
      <c r="M118" s="103"/>
      <c r="N118" s="98"/>
      <c r="O118" s="107"/>
      <c r="P118" s="98"/>
      <c r="Q118" s="135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3"/>
      <c r="C119" s="98"/>
      <c r="D119" s="104"/>
      <c r="E119" s="100"/>
      <c r="F119" s="100"/>
      <c r="G119" s="105"/>
      <c r="H119" s="98"/>
      <c r="I119" s="106"/>
      <c r="J119" s="2"/>
      <c r="K119" s="92"/>
      <c r="L119" s="92"/>
      <c r="M119" s="103"/>
      <c r="N119" s="98"/>
      <c r="O119" s="107"/>
      <c r="P119" s="98"/>
      <c r="Q119" s="135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3"/>
      <c r="C120" s="98"/>
      <c r="D120" s="104"/>
      <c r="E120" s="100"/>
      <c r="F120" s="100"/>
      <c r="G120" s="105"/>
      <c r="H120" s="98"/>
      <c r="I120" s="106"/>
      <c r="J120" s="2"/>
      <c r="K120" s="92"/>
      <c r="L120" s="92"/>
      <c r="M120" s="103"/>
      <c r="N120" s="98"/>
      <c r="O120" s="107"/>
      <c r="P120" s="98"/>
      <c r="Q120" s="135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3">
        <v>10.0</v>
      </c>
      <c r="C121" s="98"/>
      <c r="D121" s="104">
        <v>22.0</v>
      </c>
      <c r="E121" s="100"/>
      <c r="F121" s="100"/>
      <c r="G121" s="105">
        <f>B121*D121</f>
        <v>220</v>
      </c>
      <c r="H121" s="98"/>
      <c r="I121" s="106"/>
      <c r="J121" s="2"/>
      <c r="K121" s="92"/>
      <c r="L121" s="92"/>
      <c r="M121" s="103"/>
      <c r="N121" s="98"/>
      <c r="O121" s="107"/>
      <c r="P121" s="98"/>
      <c r="Q121" s="135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3">
        <v>5.0</v>
      </c>
      <c r="C122" s="98"/>
      <c r="D122" s="104">
        <v>10.0</v>
      </c>
      <c r="E122" s="100"/>
      <c r="F122" s="100"/>
      <c r="G122" s="105">
        <f>D122*B122</f>
        <v>50</v>
      </c>
      <c r="H122" s="98"/>
      <c r="I122" s="106"/>
      <c r="J122" s="2"/>
      <c r="K122" s="92"/>
      <c r="L122" s="92"/>
      <c r="M122" s="103"/>
      <c r="N122" s="98"/>
      <c r="O122" s="107"/>
      <c r="P122" s="98"/>
      <c r="Q122" s="92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3"/>
      <c r="C123" s="98"/>
      <c r="D123" s="104"/>
      <c r="E123" s="100"/>
      <c r="F123" s="100"/>
      <c r="G123" s="105"/>
      <c r="H123" s="98"/>
      <c r="I123" s="106"/>
      <c r="J123" s="2"/>
      <c r="K123" s="92"/>
      <c r="L123" s="92"/>
      <c r="M123" s="103"/>
      <c r="N123" s="98"/>
      <c r="O123" s="107"/>
      <c r="P123" s="98"/>
      <c r="Q123" s="92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102"/>
      <c r="B124" s="103"/>
      <c r="C124" s="98"/>
      <c r="D124" s="104"/>
      <c r="E124" s="100"/>
      <c r="F124" s="100"/>
      <c r="G124" s="105"/>
      <c r="H124" s="98"/>
      <c r="I124" s="106"/>
      <c r="J124" s="2"/>
      <c r="K124" s="92"/>
      <c r="L124" s="92"/>
      <c r="M124" s="103"/>
      <c r="N124" s="98"/>
      <c r="O124" s="107"/>
      <c r="P124" s="98"/>
      <c r="Q124" s="92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102"/>
      <c r="B125" s="103"/>
      <c r="C125" s="98"/>
      <c r="D125" s="104"/>
      <c r="E125" s="100"/>
      <c r="F125" s="100"/>
      <c r="G125" s="105"/>
      <c r="H125" s="98"/>
      <c r="I125" s="106"/>
      <c r="J125" s="2"/>
      <c r="K125" s="92"/>
      <c r="L125" s="92"/>
      <c r="M125" s="103"/>
      <c r="N125" s="98"/>
      <c r="O125" s="107"/>
      <c r="P125" s="98"/>
      <c r="Q125" s="92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102"/>
      <c r="B126" s="103"/>
      <c r="C126" s="98"/>
      <c r="D126" s="104"/>
      <c r="E126" s="100"/>
      <c r="F126" s="100"/>
      <c r="G126" s="105"/>
      <c r="H126" s="98"/>
      <c r="I126" s="106"/>
      <c r="J126" s="2"/>
      <c r="K126" s="92"/>
      <c r="L126" s="92"/>
      <c r="M126" s="103"/>
      <c r="N126" s="98"/>
      <c r="O126" s="107"/>
      <c r="P126" s="98"/>
      <c r="Q126" s="92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102"/>
      <c r="B127" s="103"/>
      <c r="C127" s="98"/>
      <c r="D127" s="104"/>
      <c r="E127" s="100"/>
      <c r="F127" s="100"/>
      <c r="G127" s="105"/>
      <c r="H127" s="98"/>
      <c r="I127" s="106"/>
      <c r="J127" s="2"/>
      <c r="K127" s="92"/>
      <c r="L127" s="92"/>
      <c r="M127" s="103"/>
      <c r="N127" s="98"/>
      <c r="O127" s="107"/>
      <c r="P127" s="98"/>
      <c r="Q127" s="92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102"/>
      <c r="B128" s="103"/>
      <c r="C128" s="98"/>
      <c r="D128" s="104"/>
      <c r="E128" s="100"/>
      <c r="F128" s="100"/>
      <c r="G128" s="105"/>
      <c r="H128" s="98"/>
      <c r="I128" s="106"/>
      <c r="J128" s="2"/>
      <c r="K128" s="92"/>
      <c r="L128" s="92"/>
      <c r="M128" s="103"/>
      <c r="N128" s="98"/>
      <c r="O128" s="107"/>
      <c r="P128" s="98"/>
      <c r="Q128" s="92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102"/>
      <c r="B129" s="43"/>
      <c r="C129" s="43"/>
      <c r="D129" s="104"/>
      <c r="E129" s="104"/>
      <c r="F129" s="104"/>
      <c r="G129" s="32"/>
      <c r="H129" s="32"/>
      <c r="I129" s="106"/>
      <c r="J129" s="2"/>
      <c r="K129" s="92"/>
      <c r="L129" s="92"/>
      <c r="M129" s="103"/>
      <c r="N129" s="98"/>
      <c r="O129" s="107"/>
      <c r="P129" s="98"/>
      <c r="Q129" s="92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102"/>
      <c r="B130" s="43"/>
      <c r="C130" s="43"/>
      <c r="D130" s="104"/>
      <c r="E130" s="104"/>
      <c r="F130" s="104"/>
      <c r="G130" s="32"/>
      <c r="H130" s="32"/>
      <c r="I130" s="106"/>
      <c r="J130" s="2"/>
      <c r="K130" s="92"/>
      <c r="L130" s="92"/>
      <c r="M130" s="103"/>
      <c r="N130" s="98"/>
      <c r="O130" s="107"/>
      <c r="P130" s="98"/>
      <c r="Q130" s="92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102"/>
      <c r="B131" s="43"/>
      <c r="C131" s="43"/>
      <c r="D131" s="104"/>
      <c r="E131" s="104"/>
      <c r="F131" s="104"/>
      <c r="G131" s="32"/>
      <c r="H131" s="32"/>
      <c r="I131" s="106"/>
      <c r="J131" s="2"/>
      <c r="K131" s="92"/>
      <c r="L131" s="92"/>
      <c r="M131" s="103"/>
      <c r="N131" s="98"/>
      <c r="O131" s="107"/>
      <c r="P131" s="98"/>
      <c r="Q131" s="92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102"/>
      <c r="B132" s="103">
        <v>1.0</v>
      </c>
      <c r="C132" s="98"/>
      <c r="D132" s="104"/>
      <c r="E132" s="100"/>
      <c r="F132" s="100"/>
      <c r="G132" s="105">
        <f>B132*D132</f>
        <v>0</v>
      </c>
      <c r="H132" s="98"/>
      <c r="I132" s="106"/>
      <c r="J132" s="2"/>
      <c r="K132" s="92"/>
      <c r="L132" s="92"/>
      <c r="M132" s="103"/>
      <c r="N132" s="98"/>
      <c r="O132" s="107"/>
      <c r="P132" s="98"/>
      <c r="Q132" s="92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20.25" customHeight="1">
      <c r="A133" s="3"/>
      <c r="B133" s="110"/>
      <c r="C133" s="111"/>
      <c r="D133" s="111"/>
      <c r="E133" s="112" t="s">
        <v>90</v>
      </c>
      <c r="F133" s="98"/>
      <c r="G133" s="113">
        <f>SUM(G109:G132)</f>
        <v>17380</v>
      </c>
      <c r="H133" s="98"/>
      <c r="I133" s="111"/>
      <c r="J133" s="111"/>
      <c r="K133" s="92"/>
      <c r="L133" s="92"/>
      <c r="M133" s="111" t="s">
        <v>26</v>
      </c>
      <c r="O133" s="113">
        <f>SUM(O109:O132)</f>
        <v>0</v>
      </c>
      <c r="P133" s="98"/>
      <c r="Q133" s="136"/>
      <c r="R133" s="3"/>
      <c r="S133" s="3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17.25" customHeight="1">
      <c r="A134" s="3"/>
      <c r="B134" s="110"/>
      <c r="C134" s="111"/>
      <c r="D134" s="111"/>
      <c r="E134" s="112" t="s">
        <v>91</v>
      </c>
      <c r="F134" s="98"/>
      <c r="G134" s="113">
        <f>O133</f>
        <v>0</v>
      </c>
      <c r="H134" s="98"/>
      <c r="K134" s="92"/>
      <c r="L134" s="92"/>
      <c r="N134" s="3"/>
      <c r="O134" s="3"/>
      <c r="P134" s="3"/>
      <c r="Q134" s="3"/>
      <c r="R134" s="3"/>
      <c r="S134" s="3"/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20.25" customHeight="1">
      <c r="A135" s="3"/>
      <c r="B135" s="110"/>
      <c r="C135" s="111"/>
      <c r="D135" s="111"/>
      <c r="E135" s="112" t="s">
        <v>92</v>
      </c>
      <c r="F135" s="98"/>
      <c r="G135" s="114">
        <v>77250.0</v>
      </c>
      <c r="H135" s="98"/>
      <c r="K135" s="92"/>
      <c r="L135" s="92"/>
      <c r="N135" s="3"/>
      <c r="O135" s="3"/>
      <c r="P135" s="3"/>
      <c r="Q135" s="3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20.25" customHeight="1">
      <c r="A136" s="3"/>
      <c r="B136" s="110"/>
      <c r="C136" s="111"/>
      <c r="D136" s="111"/>
      <c r="E136" s="112" t="s">
        <v>93</v>
      </c>
      <c r="F136" s="98"/>
      <c r="G136" s="114"/>
      <c r="H136" s="98"/>
      <c r="K136" s="92"/>
      <c r="L136" s="92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20.25" customHeight="1">
      <c r="A137" s="102"/>
      <c r="B137" s="102"/>
      <c r="C137" s="111"/>
      <c r="D137" s="111"/>
      <c r="E137" s="112" t="s">
        <v>94</v>
      </c>
      <c r="F137" s="98"/>
      <c r="G137" s="114"/>
      <c r="H137" s="98"/>
      <c r="K137" s="92"/>
      <c r="L137" s="92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20.25" customHeight="1">
      <c r="A138" s="102"/>
      <c r="B138" s="102"/>
      <c r="C138" s="111"/>
      <c r="D138" s="111"/>
      <c r="E138" s="112" t="s">
        <v>95</v>
      </c>
      <c r="F138" s="98"/>
      <c r="G138" s="113">
        <v>0.0</v>
      </c>
      <c r="H138" s="98"/>
      <c r="I138" s="3"/>
      <c r="J138" s="3"/>
      <c r="K138" s="92"/>
      <c r="L138" s="92"/>
      <c r="M138" s="3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18.75" customHeight="1">
      <c r="A139" s="102"/>
      <c r="B139" s="102"/>
      <c r="C139" s="111"/>
      <c r="D139" s="111"/>
      <c r="E139" s="112" t="s">
        <v>26</v>
      </c>
      <c r="F139" s="98"/>
      <c r="G139" s="113">
        <f>SUM(G133:G138)</f>
        <v>94630</v>
      </c>
      <c r="H139" s="98"/>
      <c r="I139" s="3"/>
      <c r="J139" s="3"/>
      <c r="K139" s="92"/>
      <c r="L139" s="92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5.75" customHeight="1">
      <c r="A140" s="102"/>
      <c r="B140" s="102"/>
      <c r="C140" s="102"/>
      <c r="D140" s="102"/>
      <c r="E140" s="102"/>
      <c r="F140" s="102"/>
      <c r="G140" s="102"/>
      <c r="H140" s="10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102"/>
      <c r="B142" s="102"/>
      <c r="C142" s="102"/>
      <c r="D142" s="102"/>
      <c r="E142" s="102"/>
      <c r="F142" s="102"/>
      <c r="G142" s="102"/>
      <c r="H142" s="10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102"/>
      <c r="B143" s="102"/>
      <c r="C143" s="102"/>
      <c r="D143" s="102"/>
      <c r="E143" s="102"/>
      <c r="F143" s="102"/>
      <c r="G143" s="102"/>
      <c r="H143" s="10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3"/>
      <c r="B144" s="2"/>
      <c r="C144" s="2"/>
      <c r="D144" s="2"/>
      <c r="E144" s="2"/>
      <c r="F144" s="2"/>
      <c r="G144" s="2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19">
        <f t="shared" ref="S152:S155" si="51">E163*H163</f>
        <v>0</v>
      </c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19">
        <f t="shared" si="51"/>
        <v>0</v>
      </c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19">
        <f t="shared" si="51"/>
        <v>0</v>
      </c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19">
        <f t="shared" si="51"/>
        <v>0</v>
      </c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5.75" customHeight="1">
      <c r="A344" s="3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"/>
      <c r="V344" s="2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5.75" customHeight="1">
      <c r="A345" s="3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"/>
      <c r="V345" s="2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5.75" customHeight="1">
      <c r="A346" s="3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"/>
      <c r="V346" s="2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5.75" customHeight="1">
      <c r="A347" s="3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"/>
      <c r="V347" s="2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5.75" customHeight="1">
      <c r="A348" s="3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"/>
      <c r="V348" s="2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15.75" customHeight="1">
      <c r="A349" s="3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"/>
      <c r="V349" s="2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15.75" customHeight="1">
      <c r="A350" s="3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"/>
      <c r="V350" s="2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15.75" customHeight="1">
      <c r="A351" s="3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"/>
      <c r="V351" s="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15.75" customHeight="1">
      <c r="A352" s="3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"/>
      <c r="V352" s="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15.75" customHeight="1">
      <c r="A353" s="3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"/>
      <c r="V353" s="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15.75" customHeight="1">
      <c r="A354" s="3"/>
      <c r="B354" s="2"/>
      <c r="C354" s="2"/>
      <c r="D354" s="2"/>
      <c r="E354" s="2"/>
      <c r="F354" s="2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2"/>
      <c r="V354" s="2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15.75" customHeight="1">
      <c r="A355" s="3"/>
      <c r="B355" s="2"/>
      <c r="C355" s="2"/>
      <c r="D355" s="2"/>
      <c r="E355" s="2"/>
      <c r="F355" s="2"/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2"/>
      <c r="V355" s="2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15.75" customHeight="1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  <row r="1020" ht="15.75" customHeight="1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</row>
    <row r="1021" ht="15.75" customHeight="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</row>
    <row r="1022" ht="15.75" customHeight="1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</row>
    <row r="1023" ht="15.75" customHeight="1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</row>
    <row r="1024" ht="15.75" customHeight="1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</row>
    <row r="1025" ht="15.75" customHeight="1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</row>
    <row r="1026" ht="15.75" customHeight="1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</row>
    <row r="1027" ht="15.75" customHeight="1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</row>
    <row r="1028" ht="15.75" customHeight="1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</row>
    <row r="1029" ht="15.75" customHeight="1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</row>
    <row r="1030" ht="15.75" customHeight="1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</row>
    <row r="1031" ht="15.75" customHeight="1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</row>
    <row r="1032" ht="15.75" customHeight="1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</row>
    <row r="1033" ht="15.75" customHeight="1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</row>
    <row r="1034" ht="15.75" customHeight="1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</row>
    <row r="1035" ht="15.75" customHeight="1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</row>
    <row r="1036" ht="15.75" customHeight="1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</row>
    <row r="1037" ht="15.75" customHeight="1">
      <c r="A1037" s="115"/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</row>
    <row r="1038" ht="15.75" customHeight="1">
      <c r="A1038" s="115"/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</row>
  </sheetData>
  <mergeCells count="137">
    <mergeCell ref="M114:N114"/>
    <mergeCell ref="M115:N115"/>
    <mergeCell ref="M111:N111"/>
    <mergeCell ref="O111:P111"/>
    <mergeCell ref="M112:N112"/>
    <mergeCell ref="O112:P112"/>
    <mergeCell ref="M113:N113"/>
    <mergeCell ref="O113:P113"/>
    <mergeCell ref="O114:P114"/>
    <mergeCell ref="O115:P115"/>
    <mergeCell ref="C106:D106"/>
    <mergeCell ref="E106:F106"/>
    <mergeCell ref="N106:O106"/>
    <mergeCell ref="B107:H107"/>
    <mergeCell ref="B108:C108"/>
    <mergeCell ref="D108:F108"/>
    <mergeCell ref="G108:H108"/>
    <mergeCell ref="D111:F111"/>
    <mergeCell ref="G111:H111"/>
    <mergeCell ref="M107:Q107"/>
    <mergeCell ref="M108:N108"/>
    <mergeCell ref="O108:P108"/>
    <mergeCell ref="M109:N109"/>
    <mergeCell ref="O109:P109"/>
    <mergeCell ref="M110:N110"/>
    <mergeCell ref="O110:P110"/>
    <mergeCell ref="B109:C109"/>
    <mergeCell ref="D109:F109"/>
    <mergeCell ref="G109:H109"/>
    <mergeCell ref="B110:C110"/>
    <mergeCell ref="D110:F110"/>
    <mergeCell ref="G110:H110"/>
    <mergeCell ref="B111:C111"/>
    <mergeCell ref="D114:F114"/>
    <mergeCell ref="G114:H114"/>
    <mergeCell ref="B112:C112"/>
    <mergeCell ref="D112:F112"/>
    <mergeCell ref="G112:H112"/>
    <mergeCell ref="B113:C113"/>
    <mergeCell ref="D113:F113"/>
    <mergeCell ref="G113:H113"/>
    <mergeCell ref="B114:C114"/>
    <mergeCell ref="D118:F118"/>
    <mergeCell ref="G118:H118"/>
    <mergeCell ref="D124:F124"/>
    <mergeCell ref="G124:H124"/>
    <mergeCell ref="B122:C122"/>
    <mergeCell ref="D122:F122"/>
    <mergeCell ref="G122:H122"/>
    <mergeCell ref="B123:C123"/>
    <mergeCell ref="D123:F123"/>
    <mergeCell ref="G123:H123"/>
    <mergeCell ref="B124:C124"/>
    <mergeCell ref="D127:F127"/>
    <mergeCell ref="G127:H127"/>
    <mergeCell ref="B128:C128"/>
    <mergeCell ref="D128:F128"/>
    <mergeCell ref="G128:H128"/>
    <mergeCell ref="B125:C125"/>
    <mergeCell ref="D125:F125"/>
    <mergeCell ref="G125:H125"/>
    <mergeCell ref="B126:C126"/>
    <mergeCell ref="D126:F126"/>
    <mergeCell ref="G126:H126"/>
    <mergeCell ref="B127:C127"/>
    <mergeCell ref="O129:P129"/>
    <mergeCell ref="O130:P130"/>
    <mergeCell ref="O122:P122"/>
    <mergeCell ref="O123:P123"/>
    <mergeCell ref="O124:P124"/>
    <mergeCell ref="O125:P125"/>
    <mergeCell ref="O126:P126"/>
    <mergeCell ref="O127:P127"/>
    <mergeCell ref="O128:P128"/>
    <mergeCell ref="M131:N131"/>
    <mergeCell ref="M132:N132"/>
    <mergeCell ref="M128:N128"/>
    <mergeCell ref="M129:N129"/>
    <mergeCell ref="M130:N130"/>
    <mergeCell ref="O131:P131"/>
    <mergeCell ref="B132:C132"/>
    <mergeCell ref="G132:H132"/>
    <mergeCell ref="O132:P132"/>
    <mergeCell ref="E138:F138"/>
    <mergeCell ref="E139:F139"/>
    <mergeCell ref="E135:F135"/>
    <mergeCell ref="G135:H135"/>
    <mergeCell ref="E136:F136"/>
    <mergeCell ref="G136:H136"/>
    <mergeCell ref="E137:F137"/>
    <mergeCell ref="G137:H137"/>
    <mergeCell ref="G138:H138"/>
    <mergeCell ref="G139:H139"/>
    <mergeCell ref="B115:C115"/>
    <mergeCell ref="D115:F115"/>
    <mergeCell ref="G115:H115"/>
    <mergeCell ref="D116:F116"/>
    <mergeCell ref="G116:H116"/>
    <mergeCell ref="M116:N116"/>
    <mergeCell ref="O116:P116"/>
    <mergeCell ref="B116:C116"/>
    <mergeCell ref="B117:C117"/>
    <mergeCell ref="D117:F117"/>
    <mergeCell ref="G117:H117"/>
    <mergeCell ref="M117:N117"/>
    <mergeCell ref="O117:P117"/>
    <mergeCell ref="B118:C118"/>
    <mergeCell ref="D121:F121"/>
    <mergeCell ref="G121:H121"/>
    <mergeCell ref="B119:C119"/>
    <mergeCell ref="D119:F119"/>
    <mergeCell ref="G119:H119"/>
    <mergeCell ref="B120:C120"/>
    <mergeCell ref="D120:F120"/>
    <mergeCell ref="G120:H120"/>
    <mergeCell ref="B121:C121"/>
    <mergeCell ref="M118:N118"/>
    <mergeCell ref="O118:P118"/>
    <mergeCell ref="M119:N119"/>
    <mergeCell ref="O119:P119"/>
    <mergeCell ref="M120:N120"/>
    <mergeCell ref="O120:P120"/>
    <mergeCell ref="O121:P121"/>
    <mergeCell ref="M121:N121"/>
    <mergeCell ref="M122:N122"/>
    <mergeCell ref="M123:N123"/>
    <mergeCell ref="M124:N124"/>
    <mergeCell ref="M125:N125"/>
    <mergeCell ref="M126:N126"/>
    <mergeCell ref="M127:N127"/>
    <mergeCell ref="D132:F132"/>
    <mergeCell ref="E133:F133"/>
    <mergeCell ref="G133:H133"/>
    <mergeCell ref="M133:N133"/>
    <mergeCell ref="O133:P133"/>
    <mergeCell ref="E134:F134"/>
    <mergeCell ref="G134:H13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45442.0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26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>
        <v>2.0</v>
      </c>
      <c r="D9" s="19">
        <f t="shared" si="1"/>
        <v>960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960</v>
      </c>
      <c r="L9" s="21">
        <f t="shared" si="5"/>
        <v>2</v>
      </c>
      <c r="M9" s="20">
        <v>360.0</v>
      </c>
      <c r="N9" s="19">
        <v>43.2</v>
      </c>
      <c r="O9" s="19">
        <v>36.0</v>
      </c>
      <c r="P9" s="19">
        <f t="shared" si="6"/>
        <v>240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/>
      <c r="D10" s="19">
        <f t="shared" si="1"/>
        <v>0</v>
      </c>
      <c r="E10" s="20">
        <v>1400.0</v>
      </c>
      <c r="F10" s="19"/>
      <c r="G10" s="19">
        <f t="shared" si="2"/>
        <v>0</v>
      </c>
      <c r="H10" s="20">
        <v>1375.0</v>
      </c>
      <c r="I10" s="117"/>
      <c r="J10" s="19">
        <f t="shared" si="3"/>
        <v>0</v>
      </c>
      <c r="K10" s="19">
        <f t="shared" si="4"/>
        <v>0</v>
      </c>
      <c r="L10" s="21">
        <f t="shared" si="5"/>
        <v>0</v>
      </c>
      <c r="M10" s="20">
        <v>1125.0</v>
      </c>
      <c r="N10" s="19">
        <v>135.0</v>
      </c>
      <c r="O10" s="19">
        <v>112.5</v>
      </c>
      <c r="P10" s="19">
        <f t="shared" si="6"/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/>
      <c r="D12" s="19">
        <f t="shared" si="1"/>
        <v>0</v>
      </c>
      <c r="E12" s="20">
        <v>1400.0</v>
      </c>
      <c r="F12" s="19"/>
      <c r="G12" s="19">
        <f t="shared" si="2"/>
        <v>0</v>
      </c>
      <c r="H12" s="20">
        <v>1375.0</v>
      </c>
      <c r="I12" s="117"/>
      <c r="J12" s="19">
        <f t="shared" si="3"/>
        <v>0</v>
      </c>
      <c r="K12" s="19">
        <f t="shared" si="4"/>
        <v>0</v>
      </c>
      <c r="L12" s="21">
        <f t="shared" si="5"/>
        <v>0</v>
      </c>
      <c r="M12" s="20">
        <v>1125.0</v>
      </c>
      <c r="N12" s="19">
        <v>135.0</v>
      </c>
      <c r="O12" s="19">
        <v>112.5</v>
      </c>
      <c r="P12" s="19">
        <f t="shared" si="6"/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3.0</v>
      </c>
      <c r="D13" s="19">
        <f t="shared" si="1"/>
        <v>1350</v>
      </c>
      <c r="E13" s="20">
        <v>440.0</v>
      </c>
      <c r="F13" s="117"/>
      <c r="G13" s="19">
        <f t="shared" si="2"/>
        <v>0</v>
      </c>
      <c r="H13" s="20">
        <v>425.0</v>
      </c>
      <c r="I13" s="19"/>
      <c r="J13" s="19">
        <f t="shared" si="3"/>
        <v>0</v>
      </c>
      <c r="K13" s="19">
        <f t="shared" si="4"/>
        <v>1350</v>
      </c>
      <c r="L13" s="21">
        <f t="shared" si="5"/>
        <v>3</v>
      </c>
      <c r="M13" s="20">
        <v>360.0</v>
      </c>
      <c r="N13" s="19">
        <v>43.2</v>
      </c>
      <c r="O13" s="19">
        <v>36.0</v>
      </c>
      <c r="P13" s="19">
        <f t="shared" si="6"/>
        <v>270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/>
      <c r="D14" s="19">
        <f t="shared" si="1"/>
        <v>0</v>
      </c>
      <c r="E14" s="20">
        <v>480.0</v>
      </c>
      <c r="F14" s="19"/>
      <c r="G14" s="19">
        <f t="shared" si="2"/>
        <v>0</v>
      </c>
      <c r="H14" s="20">
        <v>450.0</v>
      </c>
      <c r="I14" s="117"/>
      <c r="J14" s="19">
        <f t="shared" si="3"/>
        <v>0</v>
      </c>
      <c r="K14" s="19">
        <f t="shared" si="4"/>
        <v>0</v>
      </c>
      <c r="L14" s="21">
        <f t="shared" si="5"/>
        <v>0</v>
      </c>
      <c r="M14" s="20">
        <v>360.0</v>
      </c>
      <c r="N14" s="19">
        <v>43.2</v>
      </c>
      <c r="O14" s="19">
        <v>36.0</v>
      </c>
      <c r="P14" s="19">
        <f t="shared" si="6"/>
        <v>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/>
      <c r="D15" s="19">
        <f t="shared" si="1"/>
        <v>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0</v>
      </c>
      <c r="L15" s="21">
        <f t="shared" si="5"/>
        <v>0</v>
      </c>
      <c r="M15" s="20">
        <v>200.0</v>
      </c>
      <c r="N15" s="19">
        <v>24.0</v>
      </c>
      <c r="O15" s="19">
        <v>20.0</v>
      </c>
      <c r="P15" s="19">
        <f t="shared" si="6"/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>
        <v>2.0</v>
      </c>
      <c r="D16" s="19">
        <f t="shared" si="1"/>
        <v>3300</v>
      </c>
      <c r="E16" s="20">
        <v>1600.0</v>
      </c>
      <c r="F16" s="19"/>
      <c r="G16" s="19">
        <f t="shared" si="2"/>
        <v>0</v>
      </c>
      <c r="H16" s="20">
        <v>1500.0</v>
      </c>
      <c r="I16" s="117"/>
      <c r="J16" s="19">
        <f t="shared" si="3"/>
        <v>0</v>
      </c>
      <c r="K16" s="19">
        <f t="shared" si="4"/>
        <v>3300</v>
      </c>
      <c r="L16" s="21">
        <f t="shared" si="5"/>
        <v>2</v>
      </c>
      <c r="M16" s="20">
        <v>1125.0</v>
      </c>
      <c r="N16" s="19">
        <v>135.0</v>
      </c>
      <c r="O16" s="19">
        <v>112.5</v>
      </c>
      <c r="P16" s="32">
        <f t="shared" si="6"/>
        <v>1050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5610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0</v>
      </c>
      <c r="K17" s="118">
        <f t="shared" si="4"/>
        <v>5610</v>
      </c>
      <c r="L17" s="119">
        <f>SUM(L5:L16)</f>
        <v>7</v>
      </c>
      <c r="M17" s="35" t="s">
        <v>26</v>
      </c>
      <c r="N17" s="33"/>
      <c r="O17" s="33"/>
      <c r="P17" s="33">
        <f>SUM(P5:P16)</f>
        <v>1560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8"/>
      <c r="D19" s="32">
        <f t="shared" ref="D19:D27" si="7">B19*C19</f>
        <v>0</v>
      </c>
      <c r="E19" s="20">
        <v>350.0</v>
      </c>
      <c r="F19" s="43"/>
      <c r="G19" s="19">
        <f t="shared" ref="G19:G27" si="8">E19*F19</f>
        <v>0</v>
      </c>
      <c r="H19" s="20">
        <v>325.0</v>
      </c>
      <c r="I19" s="32"/>
      <c r="J19" s="32">
        <f t="shared" ref="J19:J27" si="9">H19*I19</f>
        <v>0</v>
      </c>
      <c r="K19" s="19">
        <f t="shared" ref="K19:K28" si="10">D19+G19+J19</f>
        <v>0</v>
      </c>
      <c r="L19" s="21">
        <f t="shared" ref="L19:L27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7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>
        <v>1.0</v>
      </c>
      <c r="D20" s="19">
        <f t="shared" si="7"/>
        <v>1900</v>
      </c>
      <c r="E20" s="20">
        <v>1700.0</v>
      </c>
      <c r="F20" s="26"/>
      <c r="G20" s="19">
        <f t="shared" si="8"/>
        <v>0</v>
      </c>
      <c r="H20" s="20">
        <v>1500.0</v>
      </c>
      <c r="I20" s="117"/>
      <c r="J20" s="19">
        <f t="shared" si="9"/>
        <v>0</v>
      </c>
      <c r="K20" s="19">
        <f t="shared" si="10"/>
        <v>1900</v>
      </c>
      <c r="L20" s="21">
        <f t="shared" si="11"/>
        <v>1</v>
      </c>
      <c r="M20" s="20">
        <v>1200.0</v>
      </c>
      <c r="N20" s="19">
        <v>144.0</v>
      </c>
      <c r="O20" s="19">
        <v>120.0</v>
      </c>
      <c r="P20" s="19">
        <f t="shared" si="12"/>
        <v>700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121" t="s">
        <v>111</v>
      </c>
      <c r="B21" s="68">
        <v>860.0</v>
      </c>
      <c r="C21" s="26"/>
      <c r="D21" s="19">
        <f t="shared" si="7"/>
        <v>0</v>
      </c>
      <c r="E21" s="122">
        <v>750.0</v>
      </c>
      <c r="F21" s="26"/>
      <c r="G21" s="19">
        <f t="shared" si="8"/>
        <v>0</v>
      </c>
      <c r="H21" s="122">
        <v>700.0</v>
      </c>
      <c r="I21" s="19"/>
      <c r="J21" s="19">
        <f t="shared" si="9"/>
        <v>0</v>
      </c>
      <c r="K21" s="19">
        <f t="shared" si="10"/>
        <v>0</v>
      </c>
      <c r="L21" s="21">
        <f t="shared" si="11"/>
        <v>0</v>
      </c>
      <c r="M21" s="20"/>
      <c r="N21" s="19"/>
      <c r="O21" s="19"/>
      <c r="P21" s="19">
        <f t="shared" si="12"/>
        <v>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22" t="s">
        <v>30</v>
      </c>
      <c r="B22" s="68">
        <v>800.0</v>
      </c>
      <c r="C22" s="26"/>
      <c r="D22" s="19">
        <f t="shared" si="7"/>
        <v>0</v>
      </c>
      <c r="E22" s="20">
        <v>800.0</v>
      </c>
      <c r="F22" s="26"/>
      <c r="G22" s="19">
        <f t="shared" si="8"/>
        <v>0</v>
      </c>
      <c r="H22" s="20">
        <v>750.0</v>
      </c>
      <c r="I22" s="19"/>
      <c r="J22" s="19">
        <f t="shared" si="9"/>
        <v>0</v>
      </c>
      <c r="K22" s="19">
        <f t="shared" si="10"/>
        <v>0</v>
      </c>
      <c r="L22" s="21">
        <f t="shared" si="11"/>
        <v>0</v>
      </c>
      <c r="M22" s="20">
        <v>600.0</v>
      </c>
      <c r="N22" s="19">
        <v>72.0</v>
      </c>
      <c r="O22" s="19">
        <v>60.0</v>
      </c>
      <c r="P22" s="19">
        <f t="shared" si="12"/>
        <v>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31</v>
      </c>
      <c r="B23" s="17">
        <v>2800.0</v>
      </c>
      <c r="C23" s="18"/>
      <c r="D23" s="19">
        <f t="shared" si="7"/>
        <v>0</v>
      </c>
      <c r="E23" s="20"/>
      <c r="F23" s="18"/>
      <c r="G23" s="19">
        <f t="shared" si="8"/>
        <v>0</v>
      </c>
      <c r="H23" s="20"/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>
        <v>96.0</v>
      </c>
      <c r="O23" s="19">
        <v>80.0</v>
      </c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32</v>
      </c>
      <c r="B24" s="17">
        <v>2000.0</v>
      </c>
      <c r="C24" s="18"/>
      <c r="D24" s="19">
        <f t="shared" si="7"/>
        <v>0</v>
      </c>
      <c r="E24" s="20">
        <v>1800.0</v>
      </c>
      <c r="F24" s="18"/>
      <c r="G24" s="19">
        <f t="shared" si="8"/>
        <v>0</v>
      </c>
      <c r="H24" s="20">
        <v>1500.0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1500.0</v>
      </c>
      <c r="C25" s="26"/>
      <c r="D25" s="19">
        <f t="shared" si="7"/>
        <v>0</v>
      </c>
      <c r="E25" s="20">
        <v>1400.0</v>
      </c>
      <c r="F25" s="18"/>
      <c r="G25" s="19">
        <f t="shared" si="8"/>
        <v>0</v>
      </c>
      <c r="H25" s="20">
        <v>1300.0</v>
      </c>
      <c r="I25" s="19"/>
      <c r="J25" s="19">
        <f t="shared" si="9"/>
        <v>0</v>
      </c>
      <c r="K25" s="19">
        <f t="shared" si="10"/>
        <v>0</v>
      </c>
      <c r="L25" s="21">
        <f t="shared" si="11"/>
        <v>0</v>
      </c>
      <c r="M25" s="20">
        <v>800.0</v>
      </c>
      <c r="N25" s="19"/>
      <c r="O25" s="19"/>
      <c r="P25" s="19">
        <f t="shared" si="12"/>
        <v>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22" t="s">
        <v>33</v>
      </c>
      <c r="B26" s="17">
        <v>1000.0</v>
      </c>
      <c r="C26" s="18"/>
      <c r="D26" s="19">
        <f t="shared" si="7"/>
        <v>0</v>
      </c>
      <c r="E26" s="20">
        <v>980.0</v>
      </c>
      <c r="F26" s="18"/>
      <c r="G26" s="19">
        <f t="shared" si="8"/>
        <v>0</v>
      </c>
      <c r="H26" s="20">
        <v>950.0</v>
      </c>
      <c r="I26" s="19"/>
      <c r="J26" s="19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20.25" customHeight="1">
      <c r="A27" s="44" t="s">
        <v>34</v>
      </c>
      <c r="B27" s="17">
        <v>1500.0</v>
      </c>
      <c r="C27" s="26"/>
      <c r="D27" s="19">
        <f t="shared" si="7"/>
        <v>0</v>
      </c>
      <c r="E27" s="20"/>
      <c r="F27" s="18"/>
      <c r="G27" s="19">
        <f t="shared" si="8"/>
        <v>0</v>
      </c>
      <c r="H27" s="20"/>
      <c r="I27" s="32"/>
      <c r="J27" s="32">
        <f t="shared" si="9"/>
        <v>0</v>
      </c>
      <c r="K27" s="19">
        <f t="shared" si="10"/>
        <v>0</v>
      </c>
      <c r="L27" s="21">
        <f t="shared" si="11"/>
        <v>0</v>
      </c>
      <c r="M27" s="20">
        <v>800.0</v>
      </c>
      <c r="N27" s="19"/>
      <c r="O27" s="19"/>
      <c r="P27" s="19">
        <f t="shared" si="12"/>
        <v>0</v>
      </c>
      <c r="Q27" s="3"/>
      <c r="R27" s="3"/>
      <c r="S27" s="3"/>
      <c r="T27" s="3"/>
      <c r="U27" s="2"/>
      <c r="V27" s="2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8.75" customHeight="1">
      <c r="A28" s="3"/>
      <c r="B28" s="33"/>
      <c r="C28" s="33" t="s">
        <v>26</v>
      </c>
      <c r="D28" s="33">
        <f>SUM(D19:D27)</f>
        <v>1900</v>
      </c>
      <c r="E28" s="33"/>
      <c r="F28" s="33" t="s">
        <v>26</v>
      </c>
      <c r="G28" s="34">
        <f>SUM(G19:G27)</f>
        <v>0</v>
      </c>
      <c r="H28" s="35"/>
      <c r="I28" s="35" t="s">
        <v>26</v>
      </c>
      <c r="J28" s="33">
        <f>SUM(J19:J27)</f>
        <v>0</v>
      </c>
      <c r="K28" s="118">
        <f t="shared" si="10"/>
        <v>1900</v>
      </c>
      <c r="L28" s="119"/>
      <c r="M28" s="35" t="s">
        <v>26</v>
      </c>
      <c r="N28" s="33"/>
      <c r="O28" s="33"/>
      <c r="P28" s="33">
        <f>SUM(P19:P27)</f>
        <v>700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7.0" customHeight="1">
      <c r="A29" s="45" t="s">
        <v>35</v>
      </c>
      <c r="B29" s="8" t="s">
        <v>2</v>
      </c>
      <c r="C29" s="9" t="s">
        <v>3</v>
      </c>
      <c r="D29" s="10" t="s">
        <v>4</v>
      </c>
      <c r="E29" s="8" t="s">
        <v>5</v>
      </c>
      <c r="F29" s="9" t="s">
        <v>3</v>
      </c>
      <c r="G29" s="9" t="s">
        <v>4</v>
      </c>
      <c r="H29" s="46" t="s">
        <v>6</v>
      </c>
      <c r="I29" s="11" t="s">
        <v>3</v>
      </c>
      <c r="J29" s="11" t="s">
        <v>7</v>
      </c>
      <c r="K29" s="116" t="s">
        <v>96</v>
      </c>
      <c r="L29" s="12" t="s">
        <v>8</v>
      </c>
      <c r="M29" s="8" t="s">
        <v>9</v>
      </c>
      <c r="N29" s="10" t="s">
        <v>10</v>
      </c>
      <c r="O29" s="10" t="s">
        <v>11</v>
      </c>
      <c r="P29" s="9" t="s">
        <v>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6" t="s">
        <v>36</v>
      </c>
      <c r="B30" s="17">
        <v>1450.0</v>
      </c>
      <c r="C30" s="26">
        <v>1.0</v>
      </c>
      <c r="D30" s="19">
        <f t="shared" ref="D30:D39" si="13">B30*C30</f>
        <v>1450</v>
      </c>
      <c r="E30" s="20">
        <v>1400.0</v>
      </c>
      <c r="F30" s="26"/>
      <c r="G30" s="19">
        <f t="shared" ref="G30:G39" si="14">E30*F30</f>
        <v>0</v>
      </c>
      <c r="H30" s="20">
        <v>1300.0</v>
      </c>
      <c r="I30" s="117"/>
      <c r="J30" s="19">
        <f t="shared" ref="J30:J39" si="15">H30*I30</f>
        <v>0</v>
      </c>
      <c r="K30" s="19">
        <f t="shared" ref="K30:K40" si="16">D30+G30+J30</f>
        <v>1450</v>
      </c>
      <c r="L30" s="21">
        <f t="shared" ref="L30:L39" si="17">C30+F30+I30</f>
        <v>1</v>
      </c>
      <c r="M30" s="20">
        <v>1000.0</v>
      </c>
      <c r="N30" s="19">
        <v>120.0</v>
      </c>
      <c r="O30" s="19">
        <v>100.0</v>
      </c>
      <c r="P30" s="19">
        <f t="shared" ref="P30:P39" si="18">((B30-M30)*C30)+((E30-M30)*F30)+((H30-M30)*I30)</f>
        <v>450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97</v>
      </c>
      <c r="B31" s="68">
        <v>150.0</v>
      </c>
      <c r="C31" s="26"/>
      <c r="D31" s="19">
        <f t="shared" si="13"/>
        <v>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0</v>
      </c>
      <c r="L31" s="21">
        <f t="shared" si="17"/>
        <v>0</v>
      </c>
      <c r="M31" s="122">
        <v>110.0</v>
      </c>
      <c r="N31" s="117">
        <v>12.0</v>
      </c>
      <c r="O31" s="117">
        <v>10.0</v>
      </c>
      <c r="P31" s="19">
        <f t="shared" si="18"/>
        <v>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121" t="s">
        <v>108</v>
      </c>
      <c r="B32" s="68">
        <v>150.0</v>
      </c>
      <c r="C32" s="26"/>
      <c r="D32" s="19">
        <f t="shared" si="13"/>
        <v>0</v>
      </c>
      <c r="E32" s="122">
        <v>140.0</v>
      </c>
      <c r="F32" s="18"/>
      <c r="G32" s="19">
        <f t="shared" si="14"/>
        <v>0</v>
      </c>
      <c r="H32" s="122">
        <v>135.0</v>
      </c>
      <c r="I32" s="19"/>
      <c r="J32" s="19">
        <f t="shared" si="15"/>
        <v>0</v>
      </c>
      <c r="K32" s="19">
        <f t="shared" si="16"/>
        <v>0</v>
      </c>
      <c r="L32" s="21">
        <f t="shared" si="17"/>
        <v>0</v>
      </c>
      <c r="M32" s="122">
        <v>100.0</v>
      </c>
      <c r="N32" s="117">
        <v>12.0</v>
      </c>
      <c r="O32" s="117">
        <v>10.0</v>
      </c>
      <c r="P32" s="19">
        <f t="shared" si="18"/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121" t="s">
        <v>115</v>
      </c>
      <c r="B33" s="68">
        <v>375.0</v>
      </c>
      <c r="C33" s="26">
        <v>3.0</v>
      </c>
      <c r="D33" s="19">
        <f t="shared" si="13"/>
        <v>1125</v>
      </c>
      <c r="E33" s="20">
        <v>360.0</v>
      </c>
      <c r="F33" s="18"/>
      <c r="G33" s="19">
        <f t="shared" si="14"/>
        <v>0</v>
      </c>
      <c r="H33" s="20">
        <v>340.0</v>
      </c>
      <c r="I33" s="19"/>
      <c r="J33" s="19">
        <f t="shared" si="15"/>
        <v>0</v>
      </c>
      <c r="K33" s="19">
        <f t="shared" si="16"/>
        <v>1125</v>
      </c>
      <c r="L33" s="21">
        <f t="shared" si="17"/>
        <v>3</v>
      </c>
      <c r="M33" s="20">
        <v>280.0</v>
      </c>
      <c r="N33" s="19">
        <v>33.6</v>
      </c>
      <c r="O33" s="19">
        <v>28.0</v>
      </c>
      <c r="P33" s="19">
        <f t="shared" si="18"/>
        <v>285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22" t="s">
        <v>37</v>
      </c>
      <c r="B34" s="17">
        <v>375.0</v>
      </c>
      <c r="C34" s="26"/>
      <c r="D34" s="19">
        <f t="shared" si="13"/>
        <v>0</v>
      </c>
      <c r="E34" s="20">
        <v>360.0</v>
      </c>
      <c r="F34" s="18"/>
      <c r="G34" s="19">
        <f t="shared" si="14"/>
        <v>0</v>
      </c>
      <c r="H34" s="20">
        <v>340.0</v>
      </c>
      <c r="I34" s="19"/>
      <c r="J34" s="19">
        <f t="shared" si="15"/>
        <v>0</v>
      </c>
      <c r="K34" s="19">
        <f t="shared" si="16"/>
        <v>0</v>
      </c>
      <c r="L34" s="21">
        <f t="shared" si="17"/>
        <v>0</v>
      </c>
      <c r="M34" s="20">
        <v>280.0</v>
      </c>
      <c r="N34" s="19">
        <v>33.6</v>
      </c>
      <c r="O34" s="19">
        <v>28.0</v>
      </c>
      <c r="P34" s="19">
        <f t="shared" si="18"/>
        <v>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20.25" customHeight="1">
      <c r="A35" s="47" t="s">
        <v>38</v>
      </c>
      <c r="B35" s="42">
        <v>430.0</v>
      </c>
      <c r="C35" s="48">
        <v>5.0</v>
      </c>
      <c r="D35" s="32">
        <f t="shared" si="13"/>
        <v>2150</v>
      </c>
      <c r="E35" s="20">
        <v>400.0</v>
      </c>
      <c r="F35" s="48"/>
      <c r="G35" s="32">
        <f t="shared" si="14"/>
        <v>0</v>
      </c>
      <c r="H35" s="20">
        <v>350.0</v>
      </c>
      <c r="I35" s="82"/>
      <c r="J35" s="32">
        <f t="shared" si="15"/>
        <v>0</v>
      </c>
      <c r="K35" s="19">
        <f t="shared" si="16"/>
        <v>2150</v>
      </c>
      <c r="L35" s="21">
        <f t="shared" si="17"/>
        <v>5</v>
      </c>
      <c r="M35" s="20">
        <v>260.0</v>
      </c>
      <c r="N35" s="19">
        <v>31.2</v>
      </c>
      <c r="O35" s="19">
        <v>26.0</v>
      </c>
      <c r="P35" s="19">
        <f t="shared" si="18"/>
        <v>850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20.25" customHeight="1">
      <c r="A36" s="49" t="s">
        <v>39</v>
      </c>
      <c r="B36" s="17">
        <v>450.0</v>
      </c>
      <c r="C36" s="26">
        <v>1.0</v>
      </c>
      <c r="D36" s="19">
        <f t="shared" si="13"/>
        <v>450</v>
      </c>
      <c r="E36" s="20">
        <v>430.0</v>
      </c>
      <c r="F36" s="26"/>
      <c r="G36" s="19">
        <f t="shared" si="14"/>
        <v>0</v>
      </c>
      <c r="H36" s="20">
        <v>400.0</v>
      </c>
      <c r="I36" s="117"/>
      <c r="J36" s="19">
        <f t="shared" si="15"/>
        <v>0</v>
      </c>
      <c r="K36" s="19">
        <f t="shared" si="16"/>
        <v>450</v>
      </c>
      <c r="L36" s="21">
        <f t="shared" si="17"/>
        <v>1</v>
      </c>
      <c r="M36" s="20">
        <v>330.0</v>
      </c>
      <c r="N36" s="19">
        <v>39.6</v>
      </c>
      <c r="O36" s="19">
        <v>33.0</v>
      </c>
      <c r="P36" s="19">
        <f t="shared" si="18"/>
        <v>120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9.5" customHeight="1">
      <c r="A37" s="50" t="s">
        <v>117</v>
      </c>
      <c r="B37" s="17">
        <v>450.0</v>
      </c>
      <c r="C37" s="26">
        <v>2.0</v>
      </c>
      <c r="D37" s="19">
        <f t="shared" si="13"/>
        <v>900</v>
      </c>
      <c r="E37" s="20">
        <v>400.0</v>
      </c>
      <c r="F37" s="26">
        <v>3.0</v>
      </c>
      <c r="G37" s="19">
        <f t="shared" si="14"/>
        <v>1200</v>
      </c>
      <c r="H37" s="20">
        <v>375.0</v>
      </c>
      <c r="I37" s="117"/>
      <c r="J37" s="19">
        <f t="shared" si="15"/>
        <v>0</v>
      </c>
      <c r="K37" s="19">
        <f t="shared" si="16"/>
        <v>2100</v>
      </c>
      <c r="L37" s="21">
        <f t="shared" si="17"/>
        <v>5</v>
      </c>
      <c r="M37" s="20">
        <v>280.0</v>
      </c>
      <c r="N37" s="19">
        <v>33.6</v>
      </c>
      <c r="O37" s="19">
        <v>28.0</v>
      </c>
      <c r="P37" s="32">
        <f t="shared" si="18"/>
        <v>700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19.5" customHeight="1">
      <c r="A38" s="50" t="s">
        <v>118</v>
      </c>
      <c r="B38" s="17">
        <v>450.0</v>
      </c>
      <c r="C38" s="18"/>
      <c r="D38" s="19">
        <f t="shared" si="13"/>
        <v>0</v>
      </c>
      <c r="E38" s="51">
        <v>430.0</v>
      </c>
      <c r="F38" s="18"/>
      <c r="G38" s="19">
        <f t="shared" si="14"/>
        <v>0</v>
      </c>
      <c r="H38" s="20">
        <v>400.0</v>
      </c>
      <c r="I38" s="19"/>
      <c r="J38" s="19">
        <f t="shared" si="15"/>
        <v>0</v>
      </c>
      <c r="K38" s="19">
        <f t="shared" si="16"/>
        <v>0</v>
      </c>
      <c r="L38" s="21">
        <f t="shared" si="17"/>
        <v>0</v>
      </c>
      <c r="M38" s="20">
        <v>330.0</v>
      </c>
      <c r="N38" s="19">
        <v>39.6</v>
      </c>
      <c r="O38" s="19">
        <v>33.0</v>
      </c>
      <c r="P38" s="32">
        <f t="shared" si="18"/>
        <v>0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19.5" customHeight="1">
      <c r="A39" s="31" t="s">
        <v>41</v>
      </c>
      <c r="B39" s="17">
        <v>220.0</v>
      </c>
      <c r="C39" s="18"/>
      <c r="D39" s="19">
        <f t="shared" si="13"/>
        <v>0</v>
      </c>
      <c r="E39" s="51"/>
      <c r="F39" s="18"/>
      <c r="G39" s="19">
        <f t="shared" si="14"/>
        <v>0</v>
      </c>
      <c r="H39" s="20"/>
      <c r="I39" s="19"/>
      <c r="J39" s="19">
        <f t="shared" si="15"/>
        <v>0</v>
      </c>
      <c r="K39" s="19">
        <f t="shared" si="16"/>
        <v>0</v>
      </c>
      <c r="L39" s="21">
        <f t="shared" si="17"/>
        <v>0</v>
      </c>
      <c r="M39" s="20">
        <v>120.0</v>
      </c>
      <c r="N39" s="19"/>
      <c r="O39" s="19"/>
      <c r="P39" s="32">
        <f t="shared" si="18"/>
        <v>0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15.75" customHeight="1">
      <c r="A40" s="3"/>
      <c r="B40" s="33"/>
      <c r="C40" s="33" t="s">
        <v>26</v>
      </c>
      <c r="D40" s="33">
        <f>SUM(D30:D39)</f>
        <v>6075</v>
      </c>
      <c r="E40" s="33"/>
      <c r="F40" s="33" t="s">
        <v>26</v>
      </c>
      <c r="G40" s="34">
        <f>SUM(G30:G39)</f>
        <v>1200</v>
      </c>
      <c r="H40" s="35"/>
      <c r="I40" s="35" t="s">
        <v>26</v>
      </c>
      <c r="J40" s="33">
        <f>SUM(J30:J39)</f>
        <v>0</v>
      </c>
      <c r="K40" s="118">
        <f t="shared" si="16"/>
        <v>7275</v>
      </c>
      <c r="L40" s="119"/>
      <c r="M40" s="35" t="s">
        <v>26</v>
      </c>
      <c r="N40" s="33"/>
      <c r="O40" s="33"/>
      <c r="P40" s="33">
        <f>SUM(P27:P35)</f>
        <v>2285</v>
      </c>
      <c r="Q40" s="3"/>
      <c r="R40" s="3"/>
      <c r="S40" s="3"/>
      <c r="T40" s="3"/>
      <c r="U40" s="2"/>
      <c r="V40" s="2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27.0" customHeight="1">
      <c r="A41" s="139" t="s">
        <v>112</v>
      </c>
      <c r="B41" s="8" t="s">
        <v>2</v>
      </c>
      <c r="C41" s="9" t="s">
        <v>3</v>
      </c>
      <c r="D41" s="10" t="s">
        <v>4</v>
      </c>
      <c r="E41" s="8" t="s">
        <v>5</v>
      </c>
      <c r="F41" s="9" t="s">
        <v>3</v>
      </c>
      <c r="G41" s="9" t="s">
        <v>4</v>
      </c>
      <c r="H41" s="46" t="s">
        <v>6</v>
      </c>
      <c r="I41" s="11" t="s">
        <v>3</v>
      </c>
      <c r="J41" s="11" t="s">
        <v>7</v>
      </c>
      <c r="K41" s="116" t="s">
        <v>96</v>
      </c>
      <c r="L41" s="12" t="s">
        <v>8</v>
      </c>
      <c r="M41" s="8" t="s">
        <v>9</v>
      </c>
      <c r="N41" s="10" t="s">
        <v>10</v>
      </c>
      <c r="O41" s="10" t="s">
        <v>11</v>
      </c>
      <c r="P41" s="9" t="s">
        <v>12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9.5" customHeight="1">
      <c r="A42" s="50" t="s">
        <v>113</v>
      </c>
      <c r="B42" s="68">
        <v>400.0</v>
      </c>
      <c r="C42" s="26"/>
      <c r="D42" s="19">
        <f>B42*C42</f>
        <v>0</v>
      </c>
      <c r="E42" s="51"/>
      <c r="F42" s="18"/>
      <c r="G42" s="19">
        <f>E42*F42</f>
        <v>0</v>
      </c>
      <c r="H42" s="20"/>
      <c r="I42" s="19"/>
      <c r="J42" s="19">
        <f>H42*I42</f>
        <v>0</v>
      </c>
      <c r="K42" s="19">
        <f t="shared" ref="K42:K43" si="19">D42+G42+J42</f>
        <v>0</v>
      </c>
      <c r="L42" s="21">
        <f>C42+F42+I42</f>
        <v>0</v>
      </c>
      <c r="M42" s="122">
        <v>350.0</v>
      </c>
      <c r="N42" s="19"/>
      <c r="O42" s="19"/>
      <c r="P42" s="32">
        <f>((B42-M42)*C42)+((E42-M42)*F42)+((H42-M42)*I42)</f>
        <v>0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15.75" customHeight="1">
      <c r="A43" s="3"/>
      <c r="B43" s="33"/>
      <c r="C43" s="33" t="s">
        <v>26</v>
      </c>
      <c r="D43" s="33">
        <f>D42</f>
        <v>0</v>
      </c>
      <c r="E43" s="33"/>
      <c r="F43" s="33" t="s">
        <v>26</v>
      </c>
      <c r="G43" s="34">
        <f>G42</f>
        <v>0</v>
      </c>
      <c r="H43" s="35"/>
      <c r="I43" s="35" t="s">
        <v>26</v>
      </c>
      <c r="J43" s="33">
        <f>J42</f>
        <v>0</v>
      </c>
      <c r="K43" s="118">
        <f t="shared" si="19"/>
        <v>0</v>
      </c>
      <c r="L43" s="119"/>
      <c r="M43" s="35" t="s">
        <v>26</v>
      </c>
      <c r="N43" s="33"/>
      <c r="O43" s="33"/>
      <c r="P43" s="33">
        <f>SUM(P30:P39)</f>
        <v>2405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5.5" customHeight="1">
      <c r="A44" s="36" t="s">
        <v>42</v>
      </c>
      <c r="B44" s="8" t="s">
        <v>2</v>
      </c>
      <c r="C44" s="37" t="s">
        <v>3</v>
      </c>
      <c r="D44" s="38" t="s">
        <v>4</v>
      </c>
      <c r="E44" s="39" t="s">
        <v>5</v>
      </c>
      <c r="F44" s="37" t="s">
        <v>3</v>
      </c>
      <c r="G44" s="37" t="s">
        <v>4</v>
      </c>
      <c r="H44" s="40" t="s">
        <v>6</v>
      </c>
      <c r="I44" s="41" t="s">
        <v>3</v>
      </c>
      <c r="J44" s="41" t="s">
        <v>7</v>
      </c>
      <c r="K44" s="116" t="s">
        <v>96</v>
      </c>
      <c r="L44" s="12" t="s">
        <v>8</v>
      </c>
      <c r="M44" s="8" t="s">
        <v>9</v>
      </c>
      <c r="N44" s="10" t="s">
        <v>10</v>
      </c>
      <c r="O44" s="10" t="s">
        <v>11</v>
      </c>
      <c r="P44" s="41" t="s">
        <v>12</v>
      </c>
      <c r="Q44" s="3"/>
      <c r="R44" s="3"/>
      <c r="S44" s="3"/>
      <c r="T44" s="3"/>
      <c r="U44" s="2"/>
      <c r="V44" s="2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20.25" customHeight="1">
      <c r="A45" s="22" t="s">
        <v>43</v>
      </c>
      <c r="B45" s="17">
        <v>250.0</v>
      </c>
      <c r="C45" s="18"/>
      <c r="D45" s="18">
        <f t="shared" ref="D45:D65" si="20">B45*C45</f>
        <v>0</v>
      </c>
      <c r="E45" s="20"/>
      <c r="F45" s="18"/>
      <c r="G45" s="18">
        <f t="shared" ref="G45:G65" si="21">E45*F45</f>
        <v>0</v>
      </c>
      <c r="H45" s="20"/>
      <c r="I45" s="19"/>
      <c r="J45" s="21">
        <f t="shared" ref="J45:J65" si="22">H45*I45</f>
        <v>0</v>
      </c>
      <c r="K45" s="19">
        <f t="shared" ref="K45:K66" si="23">D45+G45+J45</f>
        <v>0</v>
      </c>
      <c r="L45" s="21">
        <f t="shared" ref="L45:L65" si="24">C45+F45+I45</f>
        <v>0</v>
      </c>
      <c r="M45" s="20"/>
      <c r="N45" s="19"/>
      <c r="O45" s="19"/>
      <c r="P45" s="21">
        <f t="shared" ref="P45:P63" si="25">((B45-M45)*C45)+((E45-M45)*F45)+((H45-M45)*I45)</f>
        <v>0</v>
      </c>
      <c r="Q45" s="3"/>
      <c r="R45" s="3"/>
      <c r="S45" s="3"/>
      <c r="T45" s="3"/>
      <c r="U45" s="2"/>
      <c r="V45" s="2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20.25" customHeight="1">
      <c r="A46" s="44" t="s">
        <v>44</v>
      </c>
      <c r="B46" s="17">
        <v>250.0</v>
      </c>
      <c r="C46" s="18"/>
      <c r="D46" s="18">
        <f t="shared" si="20"/>
        <v>0</v>
      </c>
      <c r="E46" s="122">
        <v>150.0</v>
      </c>
      <c r="F46" s="26"/>
      <c r="G46" s="18">
        <f t="shared" si="21"/>
        <v>0</v>
      </c>
      <c r="H46" s="20"/>
      <c r="I46" s="32"/>
      <c r="J46" s="52">
        <f t="shared" si="22"/>
        <v>0</v>
      </c>
      <c r="K46" s="19">
        <f t="shared" si="23"/>
        <v>0</v>
      </c>
      <c r="L46" s="21">
        <f t="shared" si="24"/>
        <v>0</v>
      </c>
      <c r="M46" s="20"/>
      <c r="N46" s="19"/>
      <c r="O46" s="19"/>
      <c r="P46" s="52">
        <f t="shared" si="25"/>
        <v>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53" t="s">
        <v>45</v>
      </c>
      <c r="B47" s="17">
        <v>50.0</v>
      </c>
      <c r="C47" s="26"/>
      <c r="D47" s="18">
        <f t="shared" si="20"/>
        <v>0</v>
      </c>
      <c r="E47" s="20">
        <v>35.0</v>
      </c>
      <c r="F47" s="18"/>
      <c r="G47" s="18">
        <f t="shared" si="21"/>
        <v>0</v>
      </c>
      <c r="H47" s="20"/>
      <c r="I47" s="19"/>
      <c r="J47" s="21">
        <f t="shared" si="22"/>
        <v>0</v>
      </c>
      <c r="K47" s="19">
        <f t="shared" si="23"/>
        <v>0</v>
      </c>
      <c r="L47" s="21">
        <f t="shared" si="24"/>
        <v>0</v>
      </c>
      <c r="M47" s="20"/>
      <c r="N47" s="19"/>
      <c r="O47" s="19"/>
      <c r="P47" s="21">
        <f t="shared" si="25"/>
        <v>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22" t="s">
        <v>46</v>
      </c>
      <c r="B48" s="17">
        <v>150.0</v>
      </c>
      <c r="C48" s="26">
        <v>5.0</v>
      </c>
      <c r="D48" s="19">
        <f t="shared" si="20"/>
        <v>750</v>
      </c>
      <c r="E48" s="20">
        <v>120.0</v>
      </c>
      <c r="F48" s="18"/>
      <c r="G48" s="18">
        <f t="shared" si="21"/>
        <v>0</v>
      </c>
      <c r="H48" s="20">
        <v>75.0</v>
      </c>
      <c r="I48" s="19"/>
      <c r="J48" s="21">
        <f t="shared" si="22"/>
        <v>0</v>
      </c>
      <c r="K48" s="19">
        <f t="shared" si="23"/>
        <v>750</v>
      </c>
      <c r="L48" s="21">
        <f t="shared" si="24"/>
        <v>5</v>
      </c>
      <c r="M48" s="20"/>
      <c r="N48" s="19"/>
      <c r="O48" s="19"/>
      <c r="P48" s="19">
        <f t="shared" si="25"/>
        <v>750</v>
      </c>
      <c r="Q48" s="3"/>
      <c r="R48" s="3"/>
      <c r="S48" s="3"/>
      <c r="T48" s="3"/>
      <c r="U48" s="2"/>
      <c r="V48" s="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20.25" customHeight="1">
      <c r="A49" s="22" t="s">
        <v>47</v>
      </c>
      <c r="B49" s="17">
        <v>800.0</v>
      </c>
      <c r="C49" s="18"/>
      <c r="D49" s="18">
        <f t="shared" si="20"/>
        <v>0</v>
      </c>
      <c r="E49" s="20">
        <v>750.0</v>
      </c>
      <c r="F49" s="18"/>
      <c r="G49" s="18">
        <f t="shared" si="21"/>
        <v>0</v>
      </c>
      <c r="H49" s="20">
        <v>700.0</v>
      </c>
      <c r="I49" s="19"/>
      <c r="J49" s="21">
        <f t="shared" si="22"/>
        <v>0</v>
      </c>
      <c r="K49" s="19">
        <f t="shared" si="23"/>
        <v>0</v>
      </c>
      <c r="L49" s="21">
        <f t="shared" si="24"/>
        <v>0</v>
      </c>
      <c r="M49" s="20"/>
      <c r="N49" s="19"/>
      <c r="O49" s="19"/>
      <c r="P49" s="19">
        <f t="shared" si="25"/>
        <v>0</v>
      </c>
      <c r="Q49" s="3"/>
      <c r="R49" s="3"/>
      <c r="S49" s="3"/>
      <c r="T49" s="3"/>
      <c r="U49" s="2"/>
      <c r="V49" s="2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20.25" customHeight="1">
      <c r="A50" s="54" t="s">
        <v>48</v>
      </c>
      <c r="B50" s="25">
        <v>190.0</v>
      </c>
      <c r="C50" s="55">
        <v>1.0</v>
      </c>
      <c r="D50" s="56">
        <f t="shared" si="20"/>
        <v>190</v>
      </c>
      <c r="E50" s="20">
        <v>175.0</v>
      </c>
      <c r="F50" s="141"/>
      <c r="G50" s="56">
        <f t="shared" si="21"/>
        <v>0</v>
      </c>
      <c r="H50" s="20">
        <v>150.0</v>
      </c>
      <c r="I50" s="28"/>
      <c r="J50" s="58">
        <f t="shared" si="22"/>
        <v>0</v>
      </c>
      <c r="K50" s="19">
        <f t="shared" si="23"/>
        <v>190</v>
      </c>
      <c r="L50" s="21">
        <f t="shared" si="24"/>
        <v>1</v>
      </c>
      <c r="M50" s="20">
        <v>117.0</v>
      </c>
      <c r="N50" s="27">
        <v>14.04</v>
      </c>
      <c r="O50" s="27">
        <v>11.7</v>
      </c>
      <c r="P50" s="19">
        <f t="shared" si="25"/>
        <v>73</v>
      </c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20.25" customHeight="1">
      <c r="A51" s="59" t="s">
        <v>48</v>
      </c>
      <c r="B51" s="60">
        <v>180.0</v>
      </c>
      <c r="C51" s="137"/>
      <c r="D51" s="61">
        <f t="shared" si="20"/>
        <v>0</v>
      </c>
      <c r="E51" s="20">
        <v>165.0</v>
      </c>
      <c r="F51" s="62"/>
      <c r="G51" s="61">
        <f t="shared" si="21"/>
        <v>0</v>
      </c>
      <c r="H51" s="20">
        <v>140.0</v>
      </c>
      <c r="I51" s="27"/>
      <c r="J51" s="63">
        <f t="shared" si="22"/>
        <v>0</v>
      </c>
      <c r="K51" s="19">
        <f t="shared" si="23"/>
        <v>0</v>
      </c>
      <c r="L51" s="21">
        <f t="shared" si="24"/>
        <v>0</v>
      </c>
      <c r="M51" s="20">
        <v>110.0</v>
      </c>
      <c r="N51" s="27">
        <v>13.2</v>
      </c>
      <c r="O51" s="27">
        <v>11.0</v>
      </c>
      <c r="P51" s="32">
        <f t="shared" si="25"/>
        <v>0</v>
      </c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20.25" customHeight="1">
      <c r="A52" s="64" t="s">
        <v>49</v>
      </c>
      <c r="B52" s="17">
        <v>75.0</v>
      </c>
      <c r="C52" s="18"/>
      <c r="D52" s="18">
        <f t="shared" si="20"/>
        <v>0</v>
      </c>
      <c r="E52" s="20"/>
      <c r="F52" s="18"/>
      <c r="G52" s="18">
        <f t="shared" si="21"/>
        <v>0</v>
      </c>
      <c r="H52" s="20"/>
      <c r="I52" s="19"/>
      <c r="J52" s="21">
        <f t="shared" si="22"/>
        <v>0</v>
      </c>
      <c r="K52" s="19">
        <f t="shared" si="23"/>
        <v>0</v>
      </c>
      <c r="L52" s="21">
        <f t="shared" si="24"/>
        <v>0</v>
      </c>
      <c r="M52" s="20"/>
      <c r="N52" s="19"/>
      <c r="O52" s="19"/>
      <c r="P52" s="32">
        <f t="shared" si="25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49</v>
      </c>
      <c r="B53" s="17">
        <v>100.0</v>
      </c>
      <c r="C53" s="26"/>
      <c r="D53" s="18">
        <f t="shared" si="20"/>
        <v>0</v>
      </c>
      <c r="E53" s="20">
        <v>80.0</v>
      </c>
      <c r="F53" s="26"/>
      <c r="G53" s="18">
        <f t="shared" si="21"/>
        <v>0</v>
      </c>
      <c r="H53" s="20">
        <v>70.0</v>
      </c>
      <c r="I53" s="19"/>
      <c r="J53" s="21">
        <f t="shared" si="22"/>
        <v>0</v>
      </c>
      <c r="K53" s="19">
        <f t="shared" si="23"/>
        <v>0</v>
      </c>
      <c r="L53" s="21">
        <f t="shared" si="24"/>
        <v>0</v>
      </c>
      <c r="M53" s="20"/>
      <c r="N53" s="19"/>
      <c r="O53" s="19"/>
      <c r="P53" s="21">
        <f t="shared" si="25"/>
        <v>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22" t="s">
        <v>50</v>
      </c>
      <c r="B54" s="17">
        <v>600.0</v>
      </c>
      <c r="C54" s="26"/>
      <c r="D54" s="18">
        <f t="shared" si="20"/>
        <v>0</v>
      </c>
      <c r="E54" s="20">
        <v>500.0</v>
      </c>
      <c r="F54" s="18"/>
      <c r="G54" s="18">
        <f t="shared" si="21"/>
        <v>0</v>
      </c>
      <c r="H54" s="20">
        <v>400.0</v>
      </c>
      <c r="I54" s="19"/>
      <c r="J54" s="21">
        <f t="shared" si="22"/>
        <v>0</v>
      </c>
      <c r="K54" s="19">
        <f t="shared" si="23"/>
        <v>0</v>
      </c>
      <c r="L54" s="21">
        <f t="shared" si="24"/>
        <v>0</v>
      </c>
      <c r="M54" s="20"/>
      <c r="N54" s="19"/>
      <c r="O54" s="19"/>
      <c r="P54" s="21">
        <f t="shared" si="25"/>
        <v>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22" t="s">
        <v>51</v>
      </c>
      <c r="B55" s="17">
        <v>150.0</v>
      </c>
      <c r="C55" s="26">
        <v>4.0</v>
      </c>
      <c r="D55" s="18">
        <f t="shared" si="20"/>
        <v>600</v>
      </c>
      <c r="E55" s="122">
        <v>120.0</v>
      </c>
      <c r="F55" s="26"/>
      <c r="G55" s="18">
        <f t="shared" si="21"/>
        <v>0</v>
      </c>
      <c r="H55" s="20">
        <v>100.0</v>
      </c>
      <c r="I55" s="19"/>
      <c r="J55" s="21">
        <f t="shared" si="22"/>
        <v>0</v>
      </c>
      <c r="K55" s="19">
        <f t="shared" si="23"/>
        <v>600</v>
      </c>
      <c r="L55" s="21">
        <f t="shared" si="24"/>
        <v>4</v>
      </c>
      <c r="M55" s="20"/>
      <c r="N55" s="19"/>
      <c r="O55" s="19"/>
      <c r="P55" s="21">
        <f t="shared" si="25"/>
        <v>600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65" t="s">
        <v>52</v>
      </c>
      <c r="B56" s="17">
        <v>200.0</v>
      </c>
      <c r="C56" s="26">
        <v>1.0</v>
      </c>
      <c r="D56" s="18">
        <f t="shared" si="20"/>
        <v>200</v>
      </c>
      <c r="E56" s="20">
        <v>175.0</v>
      </c>
      <c r="F56" s="18"/>
      <c r="G56" s="18">
        <f t="shared" si="21"/>
        <v>0</v>
      </c>
      <c r="H56" s="20">
        <v>150.0</v>
      </c>
      <c r="I56" s="32"/>
      <c r="J56" s="52">
        <f t="shared" si="22"/>
        <v>0</v>
      </c>
      <c r="K56" s="19">
        <f t="shared" si="23"/>
        <v>200</v>
      </c>
      <c r="L56" s="21">
        <f t="shared" si="24"/>
        <v>1</v>
      </c>
      <c r="M56" s="20"/>
      <c r="N56" s="19"/>
      <c r="O56" s="19"/>
      <c r="P56" s="52">
        <f t="shared" si="25"/>
        <v>200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22" t="s">
        <v>53</v>
      </c>
      <c r="B57" s="17">
        <v>250.0</v>
      </c>
      <c r="C57" s="26">
        <v>24.0</v>
      </c>
      <c r="D57" s="18">
        <f t="shared" si="20"/>
        <v>6000</v>
      </c>
      <c r="E57" s="20">
        <v>230.0</v>
      </c>
      <c r="F57" s="18"/>
      <c r="G57" s="18">
        <f t="shared" si="21"/>
        <v>0</v>
      </c>
      <c r="H57" s="20">
        <v>200.0</v>
      </c>
      <c r="I57" s="117"/>
      <c r="J57" s="21">
        <f t="shared" si="22"/>
        <v>0</v>
      </c>
      <c r="K57" s="19">
        <f t="shared" si="23"/>
        <v>6000</v>
      </c>
      <c r="L57" s="21">
        <f t="shared" si="24"/>
        <v>24</v>
      </c>
      <c r="M57" s="20"/>
      <c r="N57" s="19"/>
      <c r="O57" s="19"/>
      <c r="P57" s="21">
        <f t="shared" si="25"/>
        <v>6000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22" t="s">
        <v>54</v>
      </c>
      <c r="B58" s="17">
        <v>120.0</v>
      </c>
      <c r="C58" s="18"/>
      <c r="D58" s="18">
        <f t="shared" si="20"/>
        <v>0</v>
      </c>
      <c r="E58" s="20">
        <v>100.0</v>
      </c>
      <c r="F58" s="18"/>
      <c r="G58" s="18">
        <f t="shared" si="21"/>
        <v>0</v>
      </c>
      <c r="H58" s="20">
        <v>80.0</v>
      </c>
      <c r="I58" s="19"/>
      <c r="J58" s="21">
        <f t="shared" si="22"/>
        <v>0</v>
      </c>
      <c r="K58" s="19">
        <f t="shared" si="23"/>
        <v>0</v>
      </c>
      <c r="L58" s="21">
        <f t="shared" si="24"/>
        <v>0</v>
      </c>
      <c r="M58" s="20"/>
      <c r="N58" s="19"/>
      <c r="O58" s="19"/>
      <c r="P58" s="21">
        <f t="shared" si="25"/>
        <v>0</v>
      </c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22" t="s">
        <v>55</v>
      </c>
      <c r="B59" s="17">
        <v>160.0</v>
      </c>
      <c r="C59" s="26"/>
      <c r="D59" s="66">
        <f t="shared" si="20"/>
        <v>0</v>
      </c>
      <c r="E59" s="122">
        <v>140.0</v>
      </c>
      <c r="F59" s="26"/>
      <c r="G59" s="18">
        <f t="shared" si="21"/>
        <v>0</v>
      </c>
      <c r="H59" s="20"/>
      <c r="I59" s="19"/>
      <c r="J59" s="21">
        <f t="shared" si="22"/>
        <v>0</v>
      </c>
      <c r="K59" s="19">
        <f t="shared" si="23"/>
        <v>0</v>
      </c>
      <c r="L59" s="21">
        <f t="shared" si="24"/>
        <v>0</v>
      </c>
      <c r="M59" s="20"/>
      <c r="N59" s="19"/>
      <c r="O59" s="19"/>
      <c r="P59" s="21">
        <f t="shared" si="25"/>
        <v>0</v>
      </c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20.25" customHeight="1">
      <c r="A60" s="44" t="s">
        <v>56</v>
      </c>
      <c r="B60" s="17">
        <v>300.0</v>
      </c>
      <c r="C60" s="26">
        <v>2.0</v>
      </c>
      <c r="D60" s="18">
        <f t="shared" si="20"/>
        <v>600</v>
      </c>
      <c r="E60" s="20">
        <v>275.0</v>
      </c>
      <c r="F60" s="18"/>
      <c r="G60" s="18">
        <f t="shared" si="21"/>
        <v>0</v>
      </c>
      <c r="H60" s="20">
        <v>250.0</v>
      </c>
      <c r="I60" s="82"/>
      <c r="J60" s="52">
        <f t="shared" si="22"/>
        <v>0</v>
      </c>
      <c r="K60" s="19">
        <f t="shared" si="23"/>
        <v>600</v>
      </c>
      <c r="L60" s="21">
        <f t="shared" si="24"/>
        <v>2</v>
      </c>
      <c r="M60" s="20"/>
      <c r="N60" s="19"/>
      <c r="O60" s="19"/>
      <c r="P60" s="52">
        <f t="shared" si="25"/>
        <v>600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0.25" customHeight="1">
      <c r="A61" s="67" t="s">
        <v>57</v>
      </c>
      <c r="B61" s="68">
        <v>150.0</v>
      </c>
      <c r="C61" s="26"/>
      <c r="D61" s="18">
        <f t="shared" si="20"/>
        <v>0</v>
      </c>
      <c r="E61" s="20"/>
      <c r="F61" s="18"/>
      <c r="G61" s="18">
        <f t="shared" si="21"/>
        <v>0</v>
      </c>
      <c r="H61" s="20"/>
      <c r="I61" s="32"/>
      <c r="J61" s="52">
        <f t="shared" si="22"/>
        <v>0</v>
      </c>
      <c r="K61" s="19">
        <f t="shared" si="23"/>
        <v>0</v>
      </c>
      <c r="L61" s="21">
        <f t="shared" si="24"/>
        <v>0</v>
      </c>
      <c r="M61" s="20"/>
      <c r="N61" s="19"/>
      <c r="O61" s="19"/>
      <c r="P61" s="52">
        <f t="shared" si="25"/>
        <v>0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44" t="s">
        <v>58</v>
      </c>
      <c r="B62" s="17">
        <v>500.0</v>
      </c>
      <c r="C62" s="18"/>
      <c r="D62" s="18">
        <f t="shared" si="20"/>
        <v>0</v>
      </c>
      <c r="E62" s="20">
        <v>450.0</v>
      </c>
      <c r="F62" s="18"/>
      <c r="G62" s="18">
        <f t="shared" si="21"/>
        <v>0</v>
      </c>
      <c r="H62" s="20">
        <v>400.0</v>
      </c>
      <c r="I62" s="32"/>
      <c r="J62" s="52">
        <f t="shared" si="22"/>
        <v>0</v>
      </c>
      <c r="K62" s="19">
        <f t="shared" si="23"/>
        <v>0</v>
      </c>
      <c r="L62" s="21">
        <f t="shared" si="24"/>
        <v>0</v>
      </c>
      <c r="M62" s="20"/>
      <c r="N62" s="19"/>
      <c r="O62" s="19"/>
      <c r="P62" s="52">
        <f t="shared" si="25"/>
        <v>0</v>
      </c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44" t="s">
        <v>59</v>
      </c>
      <c r="B63" s="42">
        <v>350.0</v>
      </c>
      <c r="C63" s="48">
        <v>3.0</v>
      </c>
      <c r="D63" s="43">
        <f t="shared" si="20"/>
        <v>1050</v>
      </c>
      <c r="E63" s="20">
        <v>300.0</v>
      </c>
      <c r="F63" s="43"/>
      <c r="G63" s="43">
        <f t="shared" si="21"/>
        <v>0</v>
      </c>
      <c r="H63" s="20">
        <v>250.0</v>
      </c>
      <c r="I63" s="32"/>
      <c r="J63" s="52">
        <f t="shared" si="22"/>
        <v>0</v>
      </c>
      <c r="K63" s="19">
        <f t="shared" si="23"/>
        <v>1050</v>
      </c>
      <c r="L63" s="21">
        <f t="shared" si="24"/>
        <v>3</v>
      </c>
      <c r="M63" s="20"/>
      <c r="N63" s="19"/>
      <c r="O63" s="19"/>
      <c r="P63" s="52">
        <f t="shared" si="25"/>
        <v>1050</v>
      </c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20.25" customHeight="1">
      <c r="A64" s="67" t="s">
        <v>109</v>
      </c>
      <c r="B64" s="42">
        <v>250.0</v>
      </c>
      <c r="C64" s="48"/>
      <c r="D64" s="43">
        <f t="shared" si="20"/>
        <v>0</v>
      </c>
      <c r="E64" s="51">
        <v>200.0</v>
      </c>
      <c r="F64" s="43"/>
      <c r="G64" s="43">
        <f t="shared" si="21"/>
        <v>0</v>
      </c>
      <c r="H64" s="51">
        <v>180.0</v>
      </c>
      <c r="I64" s="32"/>
      <c r="J64" s="52">
        <f t="shared" si="22"/>
        <v>0</v>
      </c>
      <c r="K64" s="19">
        <f t="shared" si="23"/>
        <v>0</v>
      </c>
      <c r="L64" s="21">
        <f t="shared" si="24"/>
        <v>0</v>
      </c>
      <c r="M64" s="51"/>
      <c r="N64" s="19"/>
      <c r="O64" s="19"/>
      <c r="P64" s="32"/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20.25" customHeight="1">
      <c r="A65" s="44" t="s">
        <v>60</v>
      </c>
      <c r="B65" s="42">
        <v>250.0</v>
      </c>
      <c r="C65" s="48"/>
      <c r="D65" s="43">
        <f t="shared" si="20"/>
        <v>0</v>
      </c>
      <c r="E65" s="51">
        <v>200.0</v>
      </c>
      <c r="F65" s="43"/>
      <c r="G65" s="43">
        <f t="shared" si="21"/>
        <v>0</v>
      </c>
      <c r="H65" s="51">
        <v>180.0</v>
      </c>
      <c r="I65" s="32"/>
      <c r="J65" s="52">
        <f t="shared" si="22"/>
        <v>0</v>
      </c>
      <c r="K65" s="19">
        <f t="shared" si="23"/>
        <v>0</v>
      </c>
      <c r="L65" s="21">
        <f t="shared" si="24"/>
        <v>0</v>
      </c>
      <c r="M65" s="51"/>
      <c r="N65" s="19"/>
      <c r="O65" s="19"/>
      <c r="P65" s="32"/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15.75" customHeight="1">
      <c r="A66" s="44" t="s">
        <v>61</v>
      </c>
      <c r="B66" s="69"/>
      <c r="C66" s="70" t="s">
        <v>26</v>
      </c>
      <c r="D66" s="70">
        <f>SUM(D45:D65)</f>
        <v>9390</v>
      </c>
      <c r="E66" s="70"/>
      <c r="F66" s="70" t="s">
        <v>26</v>
      </c>
      <c r="G66" s="70">
        <f>SUM(G45:G65)</f>
        <v>0</v>
      </c>
      <c r="H66" s="71"/>
      <c r="I66" s="71" t="s">
        <v>26</v>
      </c>
      <c r="J66" s="70">
        <f>SUM(J45:J65)</f>
        <v>0</v>
      </c>
      <c r="K66" s="123">
        <f t="shared" si="23"/>
        <v>9390</v>
      </c>
      <c r="L66" s="123"/>
      <c r="M66" s="71" t="s">
        <v>26</v>
      </c>
      <c r="N66" s="70"/>
      <c r="O66" s="70"/>
      <c r="P66" s="70">
        <f>SUM(P45:P65)</f>
        <v>9273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6.25" customHeight="1">
      <c r="A67" s="72" t="s">
        <v>62</v>
      </c>
      <c r="B67" s="8" t="s">
        <v>2</v>
      </c>
      <c r="C67" s="37" t="s">
        <v>3</v>
      </c>
      <c r="D67" s="38" t="s">
        <v>4</v>
      </c>
      <c r="E67" s="39" t="s">
        <v>5</v>
      </c>
      <c r="F67" s="37" t="s">
        <v>3</v>
      </c>
      <c r="G67" s="37" t="s">
        <v>4</v>
      </c>
      <c r="H67" s="40" t="s">
        <v>6</v>
      </c>
      <c r="I67" s="41" t="s">
        <v>3</v>
      </c>
      <c r="J67" s="41" t="s">
        <v>7</v>
      </c>
      <c r="K67" s="116" t="s">
        <v>96</v>
      </c>
      <c r="L67" s="12" t="s">
        <v>8</v>
      </c>
      <c r="M67" s="8" t="s">
        <v>9</v>
      </c>
      <c r="N67" s="10" t="s">
        <v>10</v>
      </c>
      <c r="O67" s="10" t="s">
        <v>11</v>
      </c>
      <c r="P67" s="41" t="s">
        <v>12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63</v>
      </c>
      <c r="B68" s="42">
        <v>320.0</v>
      </c>
      <c r="C68" s="48">
        <v>4.0</v>
      </c>
      <c r="D68" s="32">
        <f t="shared" ref="D68:D79" si="26">B68*C68</f>
        <v>1280</v>
      </c>
      <c r="E68" s="20">
        <v>300.0</v>
      </c>
      <c r="F68" s="43"/>
      <c r="G68" s="32">
        <f t="shared" ref="G68:G70" si="27">E68*F68</f>
        <v>0</v>
      </c>
      <c r="H68" s="20">
        <v>300.0</v>
      </c>
      <c r="I68" s="32"/>
      <c r="J68" s="32">
        <f t="shared" ref="J68:J70" si="28">H68*I68</f>
        <v>0</v>
      </c>
      <c r="K68" s="19">
        <f t="shared" ref="K68:K80" si="29">D68+G68+J68</f>
        <v>1280</v>
      </c>
      <c r="L68" s="21">
        <f t="shared" ref="L68:L79" si="30">C68+F68+I68</f>
        <v>4</v>
      </c>
      <c r="M68" s="20">
        <v>240.0</v>
      </c>
      <c r="N68" s="32">
        <v>28.8</v>
      </c>
      <c r="O68" s="32">
        <v>24.0</v>
      </c>
      <c r="P68" s="32">
        <f t="shared" ref="P68:P70" si="31">((B68-M68)*C68)+((E68-M68)*F68)+((H68-M68)*I68)</f>
        <v>320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64</v>
      </c>
      <c r="B69" s="17">
        <v>80.0</v>
      </c>
      <c r="C69" s="26"/>
      <c r="D69" s="19">
        <f t="shared" si="26"/>
        <v>0</v>
      </c>
      <c r="E69" s="20">
        <v>70.0</v>
      </c>
      <c r="F69" s="18"/>
      <c r="G69" s="19">
        <f t="shared" si="27"/>
        <v>0</v>
      </c>
      <c r="H69" s="20">
        <v>60.0</v>
      </c>
      <c r="I69" s="32"/>
      <c r="J69" s="32">
        <f t="shared" si="28"/>
        <v>0</v>
      </c>
      <c r="K69" s="19">
        <f t="shared" si="29"/>
        <v>0</v>
      </c>
      <c r="L69" s="21">
        <f t="shared" si="30"/>
        <v>0</v>
      </c>
      <c r="M69" s="20">
        <v>60.0</v>
      </c>
      <c r="N69" s="32"/>
      <c r="O69" s="32"/>
      <c r="P69" s="32">
        <f t="shared" si="31"/>
        <v>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64</v>
      </c>
      <c r="B70" s="17">
        <v>130.0</v>
      </c>
      <c r="C70" s="26"/>
      <c r="D70" s="19">
        <f t="shared" si="26"/>
        <v>0</v>
      </c>
      <c r="E70" s="20">
        <v>120.0</v>
      </c>
      <c r="F70" s="18"/>
      <c r="G70" s="19">
        <f t="shared" si="27"/>
        <v>0</v>
      </c>
      <c r="H70" s="20">
        <v>110.0</v>
      </c>
      <c r="I70" s="32"/>
      <c r="J70" s="32">
        <f t="shared" si="28"/>
        <v>0</v>
      </c>
      <c r="K70" s="19">
        <f t="shared" si="29"/>
        <v>0</v>
      </c>
      <c r="L70" s="21">
        <f t="shared" si="30"/>
        <v>0</v>
      </c>
      <c r="M70" s="20">
        <v>100.0</v>
      </c>
      <c r="N70" s="32"/>
      <c r="O70" s="32"/>
      <c r="P70" s="32">
        <f t="shared" si="31"/>
        <v>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67" t="s">
        <v>46</v>
      </c>
      <c r="B71" s="68">
        <v>160.0</v>
      </c>
      <c r="C71" s="26">
        <v>2.0</v>
      </c>
      <c r="D71" s="21">
        <f t="shared" si="26"/>
        <v>320</v>
      </c>
      <c r="E71" s="20"/>
      <c r="F71" s="18"/>
      <c r="G71" s="19"/>
      <c r="H71" s="20"/>
      <c r="I71" s="32"/>
      <c r="J71" s="32"/>
      <c r="K71" s="19">
        <f t="shared" si="29"/>
        <v>320</v>
      </c>
      <c r="L71" s="21">
        <f t="shared" si="30"/>
        <v>2</v>
      </c>
      <c r="M71" s="122">
        <v>140.0</v>
      </c>
      <c r="N71" s="32"/>
      <c r="O71" s="32"/>
      <c r="P71" s="32"/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65</v>
      </c>
      <c r="B72" s="17">
        <v>430.0</v>
      </c>
      <c r="C72" s="26"/>
      <c r="D72" s="21">
        <f t="shared" si="26"/>
        <v>0</v>
      </c>
      <c r="E72" s="20">
        <v>430.0</v>
      </c>
      <c r="F72" s="18"/>
      <c r="G72" s="19">
        <f t="shared" ref="G72:G79" si="32">E72*F72</f>
        <v>0</v>
      </c>
      <c r="H72" s="20">
        <v>430.0</v>
      </c>
      <c r="I72" s="32"/>
      <c r="J72" s="32">
        <f t="shared" ref="J72:J79" si="33">H72*I72</f>
        <v>0</v>
      </c>
      <c r="K72" s="19">
        <f t="shared" si="29"/>
        <v>0</v>
      </c>
      <c r="L72" s="21">
        <f t="shared" si="30"/>
        <v>0</v>
      </c>
      <c r="M72" s="20">
        <v>350.0</v>
      </c>
      <c r="N72" s="32">
        <v>42.0</v>
      </c>
      <c r="O72" s="32">
        <v>35.0</v>
      </c>
      <c r="P72" s="32">
        <f t="shared" ref="P72:P79" si="34">((B72-M72)*C72)+((E72-M72)*F72)+((H72-M72)*I72)</f>
        <v>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0.25" customHeight="1">
      <c r="A73" s="44" t="s">
        <v>66</v>
      </c>
      <c r="B73" s="17">
        <v>170.0</v>
      </c>
      <c r="C73" s="26"/>
      <c r="D73" s="19">
        <f t="shared" si="26"/>
        <v>0</v>
      </c>
      <c r="E73" s="20">
        <v>160.0</v>
      </c>
      <c r="F73" s="18"/>
      <c r="G73" s="19">
        <f t="shared" si="32"/>
        <v>0</v>
      </c>
      <c r="H73" s="20">
        <v>150.0</v>
      </c>
      <c r="I73" s="32"/>
      <c r="J73" s="32">
        <f t="shared" si="33"/>
        <v>0</v>
      </c>
      <c r="K73" s="19">
        <f t="shared" si="29"/>
        <v>0</v>
      </c>
      <c r="L73" s="21">
        <f t="shared" si="30"/>
        <v>0</v>
      </c>
      <c r="M73" s="20">
        <v>125.0</v>
      </c>
      <c r="N73" s="32">
        <v>15.0</v>
      </c>
      <c r="O73" s="32">
        <v>12.5</v>
      </c>
      <c r="P73" s="32">
        <f t="shared" si="34"/>
        <v>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0.25" customHeight="1">
      <c r="A74" s="44" t="s">
        <v>67</v>
      </c>
      <c r="B74" s="17">
        <v>220.0</v>
      </c>
      <c r="C74" s="18"/>
      <c r="D74" s="19">
        <f t="shared" si="26"/>
        <v>0</v>
      </c>
      <c r="E74" s="20"/>
      <c r="F74" s="18"/>
      <c r="G74" s="19">
        <f t="shared" si="32"/>
        <v>0</v>
      </c>
      <c r="H74" s="20"/>
      <c r="I74" s="32"/>
      <c r="J74" s="32">
        <f t="shared" si="33"/>
        <v>0</v>
      </c>
      <c r="K74" s="19">
        <f t="shared" si="29"/>
        <v>0</v>
      </c>
      <c r="L74" s="21">
        <f t="shared" si="30"/>
        <v>0</v>
      </c>
      <c r="M74" s="20"/>
      <c r="N74" s="32"/>
      <c r="O74" s="32"/>
      <c r="P74" s="32">
        <f t="shared" si="34"/>
        <v>0</v>
      </c>
      <c r="Q74" s="3"/>
      <c r="R74" s="3"/>
      <c r="S74" s="3"/>
      <c r="T74" s="3"/>
      <c r="U74" s="2"/>
      <c r="V74" s="2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44" t="s">
        <v>68</v>
      </c>
      <c r="B75" s="17">
        <v>50.0</v>
      </c>
      <c r="C75" s="18"/>
      <c r="D75" s="19">
        <f t="shared" si="26"/>
        <v>0</v>
      </c>
      <c r="E75" s="20"/>
      <c r="F75" s="18"/>
      <c r="G75" s="19">
        <f t="shared" si="32"/>
        <v>0</v>
      </c>
      <c r="H75" s="20"/>
      <c r="I75" s="32"/>
      <c r="J75" s="32">
        <f t="shared" si="33"/>
        <v>0</v>
      </c>
      <c r="K75" s="19">
        <f t="shared" si="29"/>
        <v>0</v>
      </c>
      <c r="L75" s="21">
        <f t="shared" si="30"/>
        <v>0</v>
      </c>
      <c r="M75" s="20">
        <v>42.0</v>
      </c>
      <c r="N75" s="32"/>
      <c r="O75" s="32"/>
      <c r="P75" s="32">
        <f t="shared" si="34"/>
        <v>0</v>
      </c>
      <c r="Q75" s="3"/>
      <c r="R75" s="3"/>
      <c r="S75" s="3"/>
      <c r="T75" s="3"/>
      <c r="U75" s="2"/>
      <c r="V75" s="2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44" t="s">
        <v>68</v>
      </c>
      <c r="B76" s="17">
        <v>25.0</v>
      </c>
      <c r="C76" s="18"/>
      <c r="D76" s="19">
        <f t="shared" si="26"/>
        <v>0</v>
      </c>
      <c r="E76" s="20"/>
      <c r="F76" s="18"/>
      <c r="G76" s="19">
        <f t="shared" si="32"/>
        <v>0</v>
      </c>
      <c r="H76" s="20"/>
      <c r="I76" s="32"/>
      <c r="J76" s="32">
        <f t="shared" si="33"/>
        <v>0</v>
      </c>
      <c r="K76" s="19">
        <f t="shared" si="29"/>
        <v>0</v>
      </c>
      <c r="L76" s="21">
        <f t="shared" si="30"/>
        <v>0</v>
      </c>
      <c r="M76" s="20">
        <v>20.0</v>
      </c>
      <c r="N76" s="32"/>
      <c r="O76" s="32"/>
      <c r="P76" s="32">
        <f t="shared" si="34"/>
        <v>0</v>
      </c>
      <c r="Q76" s="3"/>
      <c r="R76" s="3"/>
      <c r="S76" s="3"/>
      <c r="T76" s="3"/>
      <c r="U76" s="2"/>
      <c r="V76" s="2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0.25" customHeight="1">
      <c r="A77" s="44" t="s">
        <v>69</v>
      </c>
      <c r="B77" s="17">
        <v>115.0</v>
      </c>
      <c r="C77" s="26"/>
      <c r="D77" s="19">
        <f t="shared" si="26"/>
        <v>0</v>
      </c>
      <c r="E77" s="20">
        <v>110.0</v>
      </c>
      <c r="F77" s="18"/>
      <c r="G77" s="19">
        <f t="shared" si="32"/>
        <v>0</v>
      </c>
      <c r="H77" s="20">
        <v>105.0</v>
      </c>
      <c r="I77" s="32"/>
      <c r="J77" s="32">
        <f t="shared" si="33"/>
        <v>0</v>
      </c>
      <c r="K77" s="19">
        <f t="shared" si="29"/>
        <v>0</v>
      </c>
      <c r="L77" s="21">
        <f t="shared" si="30"/>
        <v>0</v>
      </c>
      <c r="M77" s="20">
        <v>85.0</v>
      </c>
      <c r="N77" s="32"/>
      <c r="O77" s="32"/>
      <c r="P77" s="32">
        <f t="shared" si="34"/>
        <v>0</v>
      </c>
      <c r="Q77" s="3"/>
      <c r="R77" s="3"/>
      <c r="S77" s="3"/>
      <c r="T77" s="3"/>
      <c r="U77" s="2"/>
      <c r="V77" s="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0.25" customHeight="1">
      <c r="A78" s="44" t="s">
        <v>69</v>
      </c>
      <c r="B78" s="17">
        <v>20.0</v>
      </c>
      <c r="C78" s="26"/>
      <c r="D78" s="19">
        <f t="shared" si="26"/>
        <v>0</v>
      </c>
      <c r="E78" s="20">
        <v>20.0</v>
      </c>
      <c r="F78" s="18"/>
      <c r="G78" s="19">
        <f t="shared" si="32"/>
        <v>0</v>
      </c>
      <c r="H78" s="20">
        <v>20.0</v>
      </c>
      <c r="I78" s="32"/>
      <c r="J78" s="32">
        <f t="shared" si="33"/>
        <v>0</v>
      </c>
      <c r="K78" s="19">
        <f t="shared" si="29"/>
        <v>0</v>
      </c>
      <c r="L78" s="21">
        <f t="shared" si="30"/>
        <v>0</v>
      </c>
      <c r="M78" s="20">
        <v>15.0</v>
      </c>
      <c r="N78" s="32"/>
      <c r="O78" s="32"/>
      <c r="P78" s="32">
        <f t="shared" si="34"/>
        <v>0</v>
      </c>
      <c r="Q78" s="3"/>
      <c r="R78" s="3"/>
      <c r="S78" s="3"/>
      <c r="T78" s="3"/>
      <c r="U78" s="2"/>
      <c r="V78" s="2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0.25" customHeight="1">
      <c r="A79" s="44" t="s">
        <v>70</v>
      </c>
      <c r="B79" s="42">
        <v>230.0</v>
      </c>
      <c r="C79" s="43"/>
      <c r="D79" s="32">
        <f t="shared" si="26"/>
        <v>0</v>
      </c>
      <c r="E79" s="51"/>
      <c r="F79" s="43"/>
      <c r="G79" s="32">
        <f t="shared" si="32"/>
        <v>0</v>
      </c>
      <c r="H79" s="51"/>
      <c r="I79" s="32"/>
      <c r="J79" s="32">
        <f t="shared" si="33"/>
        <v>0</v>
      </c>
      <c r="K79" s="19">
        <f t="shared" si="29"/>
        <v>0</v>
      </c>
      <c r="L79" s="21">
        <f t="shared" si="30"/>
        <v>0</v>
      </c>
      <c r="M79" s="73"/>
      <c r="N79" s="32"/>
      <c r="O79" s="32"/>
      <c r="P79" s="32">
        <f t="shared" si="34"/>
        <v>0</v>
      </c>
      <c r="Q79" s="3"/>
      <c r="R79" s="3"/>
      <c r="S79" s="3"/>
      <c r="T79" s="3"/>
      <c r="U79" s="2"/>
      <c r="V79" s="2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1.75" customHeight="1">
      <c r="A80" s="74"/>
      <c r="B80" s="75"/>
      <c r="C80" s="70" t="s">
        <v>26</v>
      </c>
      <c r="D80" s="70">
        <f>SUM(D68:D79)</f>
        <v>1600</v>
      </c>
      <c r="E80" s="70"/>
      <c r="F80" s="70" t="s">
        <v>26</v>
      </c>
      <c r="G80" s="70">
        <f>SUM(G68:G79)</f>
        <v>0</v>
      </c>
      <c r="H80" s="71"/>
      <c r="I80" s="71" t="s">
        <v>26</v>
      </c>
      <c r="J80" s="70">
        <f>SUM(J68:J79)</f>
        <v>0</v>
      </c>
      <c r="K80" s="123">
        <f t="shared" si="29"/>
        <v>1600</v>
      </c>
      <c r="L80" s="123"/>
      <c r="M80" s="71" t="s">
        <v>26</v>
      </c>
      <c r="N80" s="70"/>
      <c r="O80" s="70"/>
      <c r="P80" s="70">
        <f>SUM(P68:P79)</f>
        <v>320</v>
      </c>
      <c r="Q80" s="3"/>
      <c r="R80" s="3"/>
      <c r="S80" s="3"/>
      <c r="T80" s="3"/>
      <c r="U80" s="2"/>
      <c r="V80" s="2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4.0" customHeight="1">
      <c r="A81" s="76" t="s">
        <v>71</v>
      </c>
      <c r="B81" s="8" t="s">
        <v>2</v>
      </c>
      <c r="C81" s="9" t="s">
        <v>3</v>
      </c>
      <c r="D81" s="10" t="s">
        <v>4</v>
      </c>
      <c r="E81" s="8" t="s">
        <v>5</v>
      </c>
      <c r="F81" s="9" t="s">
        <v>3</v>
      </c>
      <c r="G81" s="9" t="s">
        <v>4</v>
      </c>
      <c r="H81" s="46" t="s">
        <v>6</v>
      </c>
      <c r="I81" s="11" t="s">
        <v>3</v>
      </c>
      <c r="J81" s="11" t="s">
        <v>7</v>
      </c>
      <c r="K81" s="116" t="s">
        <v>96</v>
      </c>
      <c r="L81" s="12" t="s">
        <v>8</v>
      </c>
      <c r="M81" s="8" t="s">
        <v>9</v>
      </c>
      <c r="N81" s="10" t="s">
        <v>10</v>
      </c>
      <c r="O81" s="10" t="s">
        <v>11</v>
      </c>
      <c r="P81" s="9" t="s">
        <v>12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77" t="s">
        <v>72</v>
      </c>
      <c r="B82" s="42">
        <v>475.0</v>
      </c>
      <c r="C82" s="43"/>
      <c r="D82" s="32">
        <f t="shared" ref="D82:D85" si="35">B82*C82</f>
        <v>0</v>
      </c>
      <c r="E82" s="20">
        <v>450.0</v>
      </c>
      <c r="F82" s="43"/>
      <c r="G82" s="32">
        <f t="shared" ref="G82:G85" si="36">E82*F82</f>
        <v>0</v>
      </c>
      <c r="H82" s="20">
        <v>430.0</v>
      </c>
      <c r="I82" s="32"/>
      <c r="J82" s="32">
        <f t="shared" ref="J82:J85" si="37">H82*I82</f>
        <v>0</v>
      </c>
      <c r="K82" s="19">
        <f t="shared" ref="K82:K86" si="38">D82+G82+J82</f>
        <v>0</v>
      </c>
      <c r="L82" s="21">
        <f t="shared" ref="L82:L85" si="39">C82+F82+I82</f>
        <v>0</v>
      </c>
      <c r="M82" s="20">
        <v>350.0</v>
      </c>
      <c r="N82" s="19">
        <v>42.0</v>
      </c>
      <c r="O82" s="19">
        <v>35.0</v>
      </c>
      <c r="P82" s="19">
        <f t="shared" ref="P82:P85" si="40">((B82-M82)*C82)+((E82-M82)*F82)+((H82-M82)*I82)</f>
        <v>0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49" t="s">
        <v>73</v>
      </c>
      <c r="B83" s="17">
        <v>800.0</v>
      </c>
      <c r="C83" s="26"/>
      <c r="D83" s="19">
        <f t="shared" si="35"/>
        <v>0</v>
      </c>
      <c r="E83" s="20">
        <v>750.0</v>
      </c>
      <c r="F83" s="26"/>
      <c r="G83" s="19">
        <f t="shared" si="36"/>
        <v>0</v>
      </c>
      <c r="H83" s="20">
        <v>700.0</v>
      </c>
      <c r="I83" s="19"/>
      <c r="J83" s="19">
        <f t="shared" si="37"/>
        <v>0</v>
      </c>
      <c r="K83" s="19">
        <f t="shared" si="38"/>
        <v>0</v>
      </c>
      <c r="L83" s="21">
        <f t="shared" si="39"/>
        <v>0</v>
      </c>
      <c r="M83" s="20">
        <v>550.0</v>
      </c>
      <c r="N83" s="19">
        <v>66.0</v>
      </c>
      <c r="O83" s="19">
        <v>55.0</v>
      </c>
      <c r="P83" s="19">
        <f t="shared" si="40"/>
        <v>0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0.25" customHeight="1">
      <c r="A84" s="22" t="s">
        <v>74</v>
      </c>
      <c r="B84" s="17">
        <v>375.0</v>
      </c>
      <c r="C84" s="18"/>
      <c r="D84" s="19">
        <f t="shared" si="35"/>
        <v>0</v>
      </c>
      <c r="E84" s="20">
        <v>350.0</v>
      </c>
      <c r="F84" s="18"/>
      <c r="G84" s="19">
        <f t="shared" si="36"/>
        <v>0</v>
      </c>
      <c r="H84" s="20">
        <v>325.0</v>
      </c>
      <c r="I84" s="19"/>
      <c r="J84" s="19">
        <f t="shared" si="37"/>
        <v>0</v>
      </c>
      <c r="K84" s="19">
        <f t="shared" si="38"/>
        <v>0</v>
      </c>
      <c r="L84" s="21">
        <f t="shared" si="39"/>
        <v>0</v>
      </c>
      <c r="M84" s="20">
        <v>250.0</v>
      </c>
      <c r="N84" s="19">
        <v>30.0</v>
      </c>
      <c r="O84" s="19">
        <v>25.0</v>
      </c>
      <c r="P84" s="19">
        <f t="shared" si="40"/>
        <v>0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22" t="s">
        <v>75</v>
      </c>
      <c r="B85" s="17">
        <v>950.0</v>
      </c>
      <c r="C85" s="18"/>
      <c r="D85" s="19">
        <f t="shared" si="35"/>
        <v>0</v>
      </c>
      <c r="E85" s="20">
        <v>900.0</v>
      </c>
      <c r="F85" s="18"/>
      <c r="G85" s="19">
        <f t="shared" si="36"/>
        <v>0</v>
      </c>
      <c r="H85" s="20">
        <v>800.0</v>
      </c>
      <c r="I85" s="19"/>
      <c r="J85" s="19">
        <f t="shared" si="37"/>
        <v>0</v>
      </c>
      <c r="K85" s="19">
        <f t="shared" si="38"/>
        <v>0</v>
      </c>
      <c r="L85" s="21">
        <f t="shared" si="39"/>
        <v>0</v>
      </c>
      <c r="M85" s="20">
        <v>750.0</v>
      </c>
      <c r="N85" s="19">
        <v>90.0</v>
      </c>
      <c r="O85" s="19">
        <v>75.0</v>
      </c>
      <c r="P85" s="19">
        <f t="shared" si="40"/>
        <v>0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44"/>
      <c r="B86" s="78"/>
      <c r="C86" s="70" t="s">
        <v>26</v>
      </c>
      <c r="D86" s="70">
        <f>SUM(D82:D85)</f>
        <v>0</v>
      </c>
      <c r="E86" s="70"/>
      <c r="F86" s="70" t="s">
        <v>26</v>
      </c>
      <c r="G86" s="70">
        <f>SUM(G82:G85)</f>
        <v>0</v>
      </c>
      <c r="H86" s="71"/>
      <c r="I86" s="71" t="s">
        <v>26</v>
      </c>
      <c r="J86" s="70">
        <f>SUM(J82:J85)</f>
        <v>0</v>
      </c>
      <c r="K86" s="123">
        <f t="shared" si="38"/>
        <v>0</v>
      </c>
      <c r="L86" s="123"/>
      <c r="M86" s="71" t="s">
        <v>26</v>
      </c>
      <c r="N86" s="70"/>
      <c r="O86" s="70"/>
      <c r="P86" s="70">
        <f>SUM(P82:P85)</f>
        <v>0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7.0" customHeight="1">
      <c r="A87" s="124" t="s">
        <v>98</v>
      </c>
      <c r="B87" s="8" t="s">
        <v>2</v>
      </c>
      <c r="C87" s="9" t="s">
        <v>3</v>
      </c>
      <c r="D87" s="10" t="s">
        <v>4</v>
      </c>
      <c r="E87" s="8" t="s">
        <v>5</v>
      </c>
      <c r="F87" s="9" t="s">
        <v>3</v>
      </c>
      <c r="G87" s="9" t="s">
        <v>4</v>
      </c>
      <c r="H87" s="46" t="s">
        <v>6</v>
      </c>
      <c r="I87" s="11" t="s">
        <v>3</v>
      </c>
      <c r="J87" s="11" t="s">
        <v>7</v>
      </c>
      <c r="K87" s="116" t="s">
        <v>96</v>
      </c>
      <c r="L87" s="12" t="s">
        <v>8</v>
      </c>
      <c r="M87" s="8" t="s">
        <v>9</v>
      </c>
      <c r="N87" s="10" t="s">
        <v>10</v>
      </c>
      <c r="O87" s="10" t="s">
        <v>11</v>
      </c>
      <c r="P87" s="9" t="s">
        <v>12</v>
      </c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25" t="s">
        <v>99</v>
      </c>
      <c r="B88" s="126">
        <v>100.0</v>
      </c>
      <c r="C88" s="26"/>
      <c r="D88" s="19">
        <f t="shared" ref="D88:D98" si="41">B88*C88</f>
        <v>0</v>
      </c>
      <c r="E88" s="127"/>
      <c r="F88" s="18"/>
      <c r="G88" s="19"/>
      <c r="H88" s="127"/>
      <c r="I88" s="19"/>
      <c r="J88" s="19"/>
      <c r="K88" s="19">
        <f t="shared" ref="K88:K99" si="42">D88+G88+J88</f>
        <v>0</v>
      </c>
      <c r="L88" s="21">
        <f t="shared" ref="L88:L98" si="43">C88+F88+I88</f>
        <v>0</v>
      </c>
      <c r="M88" s="128">
        <v>90.0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29" t="s">
        <v>100</v>
      </c>
      <c r="B89" s="130">
        <v>800.0</v>
      </c>
      <c r="C89" s="26"/>
      <c r="D89" s="19">
        <f t="shared" si="41"/>
        <v>0</v>
      </c>
      <c r="E89" s="127"/>
      <c r="F89" s="18"/>
      <c r="G89" s="19"/>
      <c r="H89" s="127"/>
      <c r="I89" s="19"/>
      <c r="J89" s="19"/>
      <c r="K89" s="19">
        <f t="shared" si="42"/>
        <v>0</v>
      </c>
      <c r="L89" s="21">
        <f t="shared" si="43"/>
        <v>0</v>
      </c>
      <c r="M89" s="128">
        <v>700.0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101</v>
      </c>
      <c r="B90" s="130">
        <v>1750.0</v>
      </c>
      <c r="C90" s="26"/>
      <c r="D90" s="19">
        <f t="shared" si="41"/>
        <v>0</v>
      </c>
      <c r="E90" s="127"/>
      <c r="F90" s="18"/>
      <c r="G90" s="19"/>
      <c r="H90" s="127"/>
      <c r="I90" s="19"/>
      <c r="J90" s="19"/>
      <c r="K90" s="19">
        <f t="shared" si="42"/>
        <v>0</v>
      </c>
      <c r="L90" s="21">
        <f t="shared" si="43"/>
        <v>0</v>
      </c>
      <c r="M90" s="128">
        <v>1500.0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46</v>
      </c>
      <c r="B91" s="130">
        <v>100.0</v>
      </c>
      <c r="C91" s="26">
        <v>2.0</v>
      </c>
      <c r="D91" s="19">
        <f t="shared" si="41"/>
        <v>200</v>
      </c>
      <c r="E91" s="127"/>
      <c r="F91" s="18"/>
      <c r="G91" s="19"/>
      <c r="H91" s="127"/>
      <c r="I91" s="19"/>
      <c r="J91" s="19"/>
      <c r="K91" s="19">
        <f t="shared" si="42"/>
        <v>200</v>
      </c>
      <c r="L91" s="21">
        <f t="shared" si="43"/>
        <v>2</v>
      </c>
      <c r="M91" s="128">
        <v>90.0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131" t="s">
        <v>48</v>
      </c>
      <c r="B92" s="130">
        <v>250.0</v>
      </c>
      <c r="C92" s="26"/>
      <c r="D92" s="19">
        <f t="shared" si="41"/>
        <v>0</v>
      </c>
      <c r="E92" s="127"/>
      <c r="F92" s="18"/>
      <c r="G92" s="19"/>
      <c r="H92" s="127"/>
      <c r="I92" s="19"/>
      <c r="J92" s="19"/>
      <c r="K92" s="19">
        <f t="shared" si="42"/>
        <v>0</v>
      </c>
      <c r="L92" s="21">
        <f t="shared" si="43"/>
        <v>0</v>
      </c>
      <c r="M92" s="128">
        <v>200.0</v>
      </c>
      <c r="N92" s="19"/>
      <c r="O92" s="19"/>
      <c r="P92" s="19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0.25" customHeight="1">
      <c r="A93" s="131" t="s">
        <v>102</v>
      </c>
      <c r="B93" s="130">
        <v>100.0</v>
      </c>
      <c r="C93" s="26"/>
      <c r="D93" s="19">
        <f t="shared" si="41"/>
        <v>0</v>
      </c>
      <c r="E93" s="127"/>
      <c r="F93" s="18"/>
      <c r="G93" s="19"/>
      <c r="H93" s="127"/>
      <c r="I93" s="19"/>
      <c r="J93" s="19"/>
      <c r="K93" s="19">
        <f t="shared" si="42"/>
        <v>0</v>
      </c>
      <c r="L93" s="21">
        <f t="shared" si="43"/>
        <v>0</v>
      </c>
      <c r="M93" s="128">
        <v>90.0</v>
      </c>
      <c r="N93" s="19"/>
      <c r="O93" s="19"/>
      <c r="P93" s="19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131" t="s">
        <v>103</v>
      </c>
      <c r="B94" s="130">
        <v>1500.0</v>
      </c>
      <c r="C94" s="26"/>
      <c r="D94" s="19">
        <f t="shared" si="41"/>
        <v>0</v>
      </c>
      <c r="E94" s="127"/>
      <c r="F94" s="18"/>
      <c r="G94" s="19"/>
      <c r="H94" s="127"/>
      <c r="I94" s="19"/>
      <c r="J94" s="19"/>
      <c r="K94" s="19">
        <f t="shared" si="42"/>
        <v>0</v>
      </c>
      <c r="L94" s="21">
        <f t="shared" si="43"/>
        <v>0</v>
      </c>
      <c r="M94" s="128">
        <v>1300.0</v>
      </c>
      <c r="N94" s="19"/>
      <c r="O94" s="19"/>
      <c r="P94" s="19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131" t="s">
        <v>104</v>
      </c>
      <c r="B95" s="130">
        <v>400.0</v>
      </c>
      <c r="C95" s="26"/>
      <c r="D95" s="19">
        <f t="shared" si="41"/>
        <v>0</v>
      </c>
      <c r="E95" s="127"/>
      <c r="F95" s="18"/>
      <c r="G95" s="19"/>
      <c r="H95" s="127"/>
      <c r="I95" s="19"/>
      <c r="J95" s="19"/>
      <c r="K95" s="19">
        <f t="shared" si="42"/>
        <v>0</v>
      </c>
      <c r="L95" s="21">
        <f t="shared" si="43"/>
        <v>0</v>
      </c>
      <c r="M95" s="128">
        <v>350.0</v>
      </c>
      <c r="N95" s="19"/>
      <c r="O95" s="19"/>
      <c r="P95" s="19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131" t="s">
        <v>105</v>
      </c>
      <c r="B96" s="130">
        <v>700.0</v>
      </c>
      <c r="C96" s="26"/>
      <c r="D96" s="19">
        <f t="shared" si="41"/>
        <v>0</v>
      </c>
      <c r="E96" s="127"/>
      <c r="F96" s="18"/>
      <c r="G96" s="19"/>
      <c r="H96" s="127"/>
      <c r="I96" s="19"/>
      <c r="J96" s="19"/>
      <c r="K96" s="19">
        <f t="shared" si="42"/>
        <v>0</v>
      </c>
      <c r="L96" s="21">
        <f t="shared" si="43"/>
        <v>0</v>
      </c>
      <c r="M96" s="128">
        <v>600.0</v>
      </c>
      <c r="N96" s="19"/>
      <c r="O96" s="19"/>
      <c r="P96" s="19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0.25" customHeight="1">
      <c r="A97" s="131" t="s">
        <v>106</v>
      </c>
      <c r="B97" s="130">
        <v>150.0</v>
      </c>
      <c r="C97" s="26">
        <v>1.0</v>
      </c>
      <c r="D97" s="19">
        <f t="shared" si="41"/>
        <v>150</v>
      </c>
      <c r="E97" s="127"/>
      <c r="F97" s="18"/>
      <c r="G97" s="19"/>
      <c r="H97" s="127"/>
      <c r="I97" s="19"/>
      <c r="J97" s="19"/>
      <c r="K97" s="19">
        <f t="shared" si="42"/>
        <v>150</v>
      </c>
      <c r="L97" s="21">
        <f t="shared" si="43"/>
        <v>1</v>
      </c>
      <c r="M97" s="128">
        <v>130.0</v>
      </c>
      <c r="N97" s="19"/>
      <c r="O97" s="19"/>
      <c r="P97" s="19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0.25" customHeight="1">
      <c r="A98" s="131" t="s">
        <v>107</v>
      </c>
      <c r="B98" s="130">
        <v>2100.0</v>
      </c>
      <c r="C98" s="26"/>
      <c r="D98" s="19">
        <f t="shared" si="41"/>
        <v>0</v>
      </c>
      <c r="E98" s="20"/>
      <c r="F98" s="18"/>
      <c r="G98" s="19"/>
      <c r="H98" s="20"/>
      <c r="I98" s="19"/>
      <c r="J98" s="19"/>
      <c r="K98" s="19">
        <f t="shared" si="42"/>
        <v>0</v>
      </c>
      <c r="L98" s="21">
        <f t="shared" si="43"/>
        <v>0</v>
      </c>
      <c r="M98" s="128">
        <v>1900.0</v>
      </c>
      <c r="N98" s="19"/>
      <c r="O98" s="19"/>
      <c r="P98" s="19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0.25" customHeight="1">
      <c r="A99" s="44"/>
      <c r="B99" s="78"/>
      <c r="C99" s="70" t="s">
        <v>26</v>
      </c>
      <c r="D99" s="70">
        <f>SUM(D88:D98)</f>
        <v>350</v>
      </c>
      <c r="E99" s="70"/>
      <c r="F99" s="70" t="s">
        <v>26</v>
      </c>
      <c r="G99" s="70">
        <f>SUM(G88:G98)</f>
        <v>0</v>
      </c>
      <c r="H99" s="71"/>
      <c r="I99" s="71" t="s">
        <v>26</v>
      </c>
      <c r="J99" s="70">
        <f>SUM(J88:J98)</f>
        <v>0</v>
      </c>
      <c r="K99" s="123">
        <f t="shared" si="42"/>
        <v>350</v>
      </c>
      <c r="L99" s="123">
        <f>SUM(L88:L98)</f>
        <v>3</v>
      </c>
      <c r="M99" s="71" t="s">
        <v>26</v>
      </c>
      <c r="N99" s="70"/>
      <c r="O99" s="70"/>
      <c r="P99" s="70">
        <f>SUM(P88:P98)</f>
        <v>0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27.0" customHeight="1">
      <c r="A100" s="79" t="s">
        <v>76</v>
      </c>
      <c r="B100" s="8" t="s">
        <v>2</v>
      </c>
      <c r="C100" s="9" t="s">
        <v>3</v>
      </c>
      <c r="D100" s="10" t="s">
        <v>4</v>
      </c>
      <c r="E100" s="8" t="s">
        <v>5</v>
      </c>
      <c r="F100" s="9" t="s">
        <v>3</v>
      </c>
      <c r="G100" s="9" t="s">
        <v>4</v>
      </c>
      <c r="H100" s="46" t="s">
        <v>6</v>
      </c>
      <c r="I100" s="11" t="s">
        <v>3</v>
      </c>
      <c r="J100" s="11" t="s">
        <v>7</v>
      </c>
      <c r="K100" s="116" t="s">
        <v>96</v>
      </c>
      <c r="L100" s="12" t="s">
        <v>8</v>
      </c>
      <c r="M100" s="8" t="s">
        <v>9</v>
      </c>
      <c r="N100" s="10" t="s">
        <v>10</v>
      </c>
      <c r="O100" s="10" t="s">
        <v>11</v>
      </c>
      <c r="P100" s="9" t="s">
        <v>12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20.25" customHeight="1">
      <c r="A101" s="44" t="s">
        <v>77</v>
      </c>
      <c r="B101" s="42">
        <v>45.0</v>
      </c>
      <c r="C101" s="80"/>
      <c r="D101" s="32">
        <f t="shared" ref="D101:D102" si="44">B101*C101</f>
        <v>0</v>
      </c>
      <c r="E101" s="20">
        <v>40.0</v>
      </c>
      <c r="F101" s="80"/>
      <c r="G101" s="32">
        <f t="shared" ref="G101:G102" si="45">E101*F101</f>
        <v>0</v>
      </c>
      <c r="H101" s="20">
        <v>25.0</v>
      </c>
      <c r="I101" s="81"/>
      <c r="J101" s="32">
        <f t="shared" ref="J101:J102" si="46">H101*I101</f>
        <v>0</v>
      </c>
      <c r="K101" s="19">
        <f t="shared" ref="K101:K103" si="47">D101+G101+J101</f>
        <v>0</v>
      </c>
      <c r="L101" s="21">
        <f t="shared" ref="L101:L102" si="48">C101+F101+I101</f>
        <v>0</v>
      </c>
      <c r="M101" s="20">
        <v>17.36</v>
      </c>
      <c r="N101" s="32">
        <v>2.08</v>
      </c>
      <c r="O101" s="32">
        <v>1.74</v>
      </c>
      <c r="P101" s="32">
        <f t="shared" ref="P101:P102" si="49">((B101-M101)*C101)+((E101-M101)*F101)+((H101-M101)*I101)</f>
        <v>0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20.25" customHeight="1">
      <c r="A102" s="44" t="s">
        <v>78</v>
      </c>
      <c r="B102" s="42">
        <v>25.0</v>
      </c>
      <c r="C102" s="80"/>
      <c r="D102" s="32">
        <f t="shared" si="44"/>
        <v>0</v>
      </c>
      <c r="E102" s="20">
        <v>15.0</v>
      </c>
      <c r="F102" s="80"/>
      <c r="G102" s="32">
        <f t="shared" si="45"/>
        <v>0</v>
      </c>
      <c r="H102" s="20">
        <v>20.0</v>
      </c>
      <c r="I102" s="81"/>
      <c r="J102" s="32">
        <f t="shared" si="46"/>
        <v>0</v>
      </c>
      <c r="K102" s="19">
        <f t="shared" si="47"/>
        <v>0</v>
      </c>
      <c r="L102" s="21">
        <f t="shared" si="48"/>
        <v>0</v>
      </c>
      <c r="M102" s="20">
        <v>10.08</v>
      </c>
      <c r="N102" s="32">
        <v>1.21</v>
      </c>
      <c r="O102" s="32">
        <v>1.01</v>
      </c>
      <c r="P102" s="32">
        <f t="shared" si="49"/>
        <v>0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20.25" customHeight="1">
      <c r="A103" s="44"/>
      <c r="B103" s="78"/>
      <c r="C103" s="70" t="s">
        <v>26</v>
      </c>
      <c r="D103" s="70">
        <f>SUM(D101+D102)</f>
        <v>0</v>
      </c>
      <c r="E103" s="70"/>
      <c r="F103" s="70" t="s">
        <v>26</v>
      </c>
      <c r="G103" s="70">
        <f>SUM(G101+G102)</f>
        <v>0</v>
      </c>
      <c r="H103" s="71"/>
      <c r="I103" s="71" t="s">
        <v>26</v>
      </c>
      <c r="J103" s="70">
        <f>SUM(J101+J102)</f>
        <v>0</v>
      </c>
      <c r="K103" s="123">
        <f t="shared" si="47"/>
        <v>0</v>
      </c>
      <c r="L103" s="123"/>
      <c r="M103" s="71" t="s">
        <v>26</v>
      </c>
      <c r="N103" s="70"/>
      <c r="O103" s="70"/>
      <c r="P103" s="70">
        <f>SUM(P101)</f>
        <v>0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27.0" customHeight="1">
      <c r="A104" s="79" t="s">
        <v>79</v>
      </c>
      <c r="B104" s="8" t="s">
        <v>2</v>
      </c>
      <c r="C104" s="9" t="s">
        <v>3</v>
      </c>
      <c r="D104" s="10" t="s">
        <v>4</v>
      </c>
      <c r="E104" s="8" t="s">
        <v>5</v>
      </c>
      <c r="F104" s="9" t="s">
        <v>3</v>
      </c>
      <c r="G104" s="9" t="s">
        <v>4</v>
      </c>
      <c r="H104" s="46" t="s">
        <v>6</v>
      </c>
      <c r="I104" s="11" t="s">
        <v>3</v>
      </c>
      <c r="J104" s="11" t="s">
        <v>7</v>
      </c>
      <c r="K104" s="116" t="s">
        <v>96</v>
      </c>
      <c r="L104" s="12" t="s">
        <v>8</v>
      </c>
      <c r="M104" s="8" t="s">
        <v>9</v>
      </c>
      <c r="N104" s="10" t="s">
        <v>10</v>
      </c>
      <c r="O104" s="10" t="s">
        <v>11</v>
      </c>
      <c r="P104" s="9" t="s">
        <v>12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20.25" customHeight="1">
      <c r="A105" s="44" t="s">
        <v>80</v>
      </c>
      <c r="B105" s="42">
        <v>550.0</v>
      </c>
      <c r="C105" s="82">
        <v>1.0</v>
      </c>
      <c r="D105" s="32">
        <f>B105*C105</f>
        <v>550</v>
      </c>
      <c r="E105" s="20"/>
      <c r="F105" s="80"/>
      <c r="G105" s="32">
        <f>E105*F105</f>
        <v>0</v>
      </c>
      <c r="H105" s="20"/>
      <c r="I105" s="81"/>
      <c r="J105" s="32">
        <f>H105*I105</f>
        <v>0</v>
      </c>
      <c r="K105" s="19">
        <f t="shared" ref="K105:K106" si="50">D105+G105+J105</f>
        <v>550</v>
      </c>
      <c r="L105" s="21">
        <f>C105+F105+I105</f>
        <v>1</v>
      </c>
      <c r="M105" s="20">
        <v>500.0</v>
      </c>
      <c r="N105" s="32"/>
      <c r="O105" s="32"/>
      <c r="P105" s="32">
        <f>((B105-M105)*C105)+((E105-M105)*F105)+((H105-M105)*I105)</f>
        <v>50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20.25" customHeight="1">
      <c r="A106" s="83"/>
      <c r="B106" s="84"/>
      <c r="C106" s="85" t="s">
        <v>81</v>
      </c>
      <c r="D106" s="86">
        <f>D17+D28+D40+D43+D66+D80+D86+D99+D103+D105</f>
        <v>25475</v>
      </c>
      <c r="E106" s="87"/>
      <c r="F106" s="85" t="s">
        <v>81</v>
      </c>
      <c r="G106" s="86">
        <f>G17+G28+G40+G43+G66+G80+G86+G103+G105+G99</f>
        <v>1200</v>
      </c>
      <c r="H106" s="87"/>
      <c r="I106" s="85" t="s">
        <v>81</v>
      </c>
      <c r="J106" s="86">
        <f>J17+J28+J40+J43+J66+J80+J86+J103+J105</f>
        <v>0</v>
      </c>
      <c r="K106" s="118">
        <f t="shared" si="50"/>
        <v>26675</v>
      </c>
      <c r="L106" s="119"/>
      <c r="M106" s="85" t="s">
        <v>81</v>
      </c>
      <c r="N106" s="86"/>
      <c r="O106" s="86"/>
      <c r="P106" s="86">
        <f>P17+P28+P43+P66+P80+P86+P103+P105</f>
        <v>14308</v>
      </c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</row>
    <row r="107" ht="20.25" customHeight="1">
      <c r="A107" s="3"/>
      <c r="B107" s="89"/>
      <c r="C107" s="90" t="s">
        <v>82</v>
      </c>
      <c r="E107" s="91">
        <f>K106</f>
        <v>26675</v>
      </c>
      <c r="G107" s="92"/>
      <c r="H107" s="93"/>
      <c r="I107" s="92"/>
      <c r="J107" s="132"/>
      <c r="K107" s="132"/>
      <c r="L107" s="132"/>
      <c r="M107" s="132"/>
      <c r="N107" s="133" t="s">
        <v>83</v>
      </c>
      <c r="P107" s="93">
        <f>P106</f>
        <v>14308</v>
      </c>
      <c r="Q107" s="9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B108" s="95" t="s">
        <v>84</v>
      </c>
      <c r="I108" s="95"/>
      <c r="J108" s="95"/>
      <c r="K108" s="92"/>
      <c r="L108" s="92"/>
      <c r="M108" s="9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96"/>
      <c r="B109" s="97" t="s">
        <v>85</v>
      </c>
      <c r="C109" s="98"/>
      <c r="D109" s="99" t="s">
        <v>86</v>
      </c>
      <c r="E109" s="100"/>
      <c r="F109" s="100"/>
      <c r="G109" s="99" t="s">
        <v>87</v>
      </c>
      <c r="H109" s="98"/>
      <c r="I109" s="101"/>
      <c r="J109" s="101"/>
      <c r="K109" s="92"/>
      <c r="L109" s="92"/>
      <c r="M109" s="99" t="s">
        <v>88</v>
      </c>
      <c r="N109" s="98"/>
      <c r="O109" s="99" t="s">
        <v>87</v>
      </c>
      <c r="P109" s="98"/>
      <c r="Q109" s="101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1000.0</v>
      </c>
      <c r="C110" s="98"/>
      <c r="D110" s="104">
        <v>13.0</v>
      </c>
      <c r="E110" s="100"/>
      <c r="F110" s="100"/>
      <c r="G110" s="105">
        <f>D110*B110</f>
        <v>13000</v>
      </c>
      <c r="H110" s="98"/>
      <c r="I110" s="106"/>
      <c r="J110" s="2"/>
      <c r="K110" s="92"/>
      <c r="L110" s="92"/>
      <c r="M110" s="134"/>
      <c r="N110" s="98"/>
      <c r="O110" s="107">
        <v>250.0</v>
      </c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>
        <v>500.0</v>
      </c>
      <c r="C111" s="98"/>
      <c r="D111" s="104">
        <v>10.0</v>
      </c>
      <c r="E111" s="100"/>
      <c r="F111" s="100"/>
      <c r="G111" s="105">
        <f>B111*D111</f>
        <v>5000</v>
      </c>
      <c r="H111" s="98"/>
      <c r="I111" s="106"/>
      <c r="J111" s="2"/>
      <c r="K111" s="92"/>
      <c r="L111" s="92"/>
      <c r="M111" s="134"/>
      <c r="N111" s="98"/>
      <c r="O111" s="107">
        <v>1650.0</v>
      </c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>
        <v>200.0</v>
      </c>
      <c r="C112" s="98"/>
      <c r="D112" s="104"/>
      <c r="E112" s="100"/>
      <c r="F112" s="100"/>
      <c r="G112" s="105">
        <f>D112*B112</f>
        <v>0</v>
      </c>
      <c r="H112" s="98"/>
      <c r="I112" s="106"/>
      <c r="J112" s="2"/>
      <c r="K112" s="92"/>
      <c r="L112" s="92"/>
      <c r="M112" s="134"/>
      <c r="N112" s="98"/>
      <c r="O112" s="107">
        <v>150.0</v>
      </c>
      <c r="P112" s="98"/>
      <c r="Q112" s="135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102"/>
      <c r="B113" s="103">
        <v>100.0</v>
      </c>
      <c r="C113" s="98"/>
      <c r="D113" s="104">
        <v>8.0</v>
      </c>
      <c r="E113" s="100"/>
      <c r="F113" s="100"/>
      <c r="G113" s="105">
        <f>B113*D113</f>
        <v>800</v>
      </c>
      <c r="H113" s="98"/>
      <c r="I113" s="106"/>
      <c r="J113" s="2"/>
      <c r="K113" s="92"/>
      <c r="L113" s="92"/>
      <c r="M113" s="134"/>
      <c r="N113" s="98"/>
      <c r="O113" s="107">
        <v>250.0</v>
      </c>
      <c r="P113" s="98"/>
      <c r="Q113" s="135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102"/>
      <c r="B114" s="103">
        <v>50.0</v>
      </c>
      <c r="C114" s="98"/>
      <c r="D114" s="104">
        <v>13.0</v>
      </c>
      <c r="E114" s="100"/>
      <c r="F114" s="100"/>
      <c r="G114" s="105">
        <f>D114*B114</f>
        <v>650</v>
      </c>
      <c r="H114" s="98"/>
      <c r="I114" s="106"/>
      <c r="J114" s="2"/>
      <c r="K114" s="92"/>
      <c r="L114" s="92"/>
      <c r="M114" s="134"/>
      <c r="N114" s="98"/>
      <c r="O114" s="107">
        <v>250.0</v>
      </c>
      <c r="P114" s="98"/>
      <c r="Q114" s="135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102"/>
      <c r="B115" s="103">
        <v>20.0</v>
      </c>
      <c r="C115" s="98"/>
      <c r="D115" s="104"/>
      <c r="E115" s="100"/>
      <c r="F115" s="100"/>
      <c r="G115" s="105">
        <f>B115*D115</f>
        <v>0</v>
      </c>
      <c r="H115" s="98"/>
      <c r="I115" s="106"/>
      <c r="J115" s="2"/>
      <c r="K115" s="92"/>
      <c r="L115" s="92"/>
      <c r="M115" s="134"/>
      <c r="N115" s="98"/>
      <c r="O115" s="107">
        <v>500.0</v>
      </c>
      <c r="P115" s="98"/>
      <c r="Q115" s="135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96"/>
      <c r="B116" s="97" t="s">
        <v>89</v>
      </c>
      <c r="C116" s="98"/>
      <c r="D116" s="99" t="s">
        <v>86</v>
      </c>
      <c r="E116" s="100"/>
      <c r="F116" s="100"/>
      <c r="G116" s="99" t="s">
        <v>87</v>
      </c>
      <c r="H116" s="98"/>
      <c r="I116" s="109"/>
      <c r="J116" s="92"/>
      <c r="K116" s="92"/>
      <c r="L116" s="92"/>
      <c r="M116" s="134"/>
      <c r="N116" s="98"/>
      <c r="O116" s="107">
        <v>430.0</v>
      </c>
      <c r="P116" s="98"/>
      <c r="Q116" s="135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102"/>
      <c r="B117" s="103">
        <v>20.0</v>
      </c>
      <c r="C117" s="98"/>
      <c r="D117" s="104"/>
      <c r="E117" s="100"/>
      <c r="F117" s="100"/>
      <c r="G117" s="105">
        <f>D117*B117</f>
        <v>0</v>
      </c>
      <c r="H117" s="98"/>
      <c r="I117" s="106"/>
      <c r="J117" s="2"/>
      <c r="K117" s="92"/>
      <c r="L117" s="92"/>
      <c r="M117" s="134"/>
      <c r="N117" s="98"/>
      <c r="O117" s="107">
        <v>1650.0</v>
      </c>
      <c r="P117" s="98"/>
      <c r="Q117" s="135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102"/>
      <c r="B118" s="103"/>
      <c r="C118" s="98"/>
      <c r="D118" s="104"/>
      <c r="E118" s="100"/>
      <c r="F118" s="100"/>
      <c r="G118" s="105"/>
      <c r="H118" s="98"/>
      <c r="I118" s="106"/>
      <c r="J118" s="2"/>
      <c r="K118" s="92"/>
      <c r="L118" s="92"/>
      <c r="M118" s="103"/>
      <c r="N118" s="98"/>
      <c r="O118" s="107">
        <v>1050.0</v>
      </c>
      <c r="P118" s="98"/>
      <c r="Q118" s="135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3"/>
      <c r="C119" s="98"/>
      <c r="D119" s="104"/>
      <c r="E119" s="100"/>
      <c r="F119" s="100"/>
      <c r="G119" s="105"/>
      <c r="H119" s="98"/>
      <c r="I119" s="106"/>
      <c r="J119" s="2"/>
      <c r="K119" s="92"/>
      <c r="L119" s="92"/>
      <c r="M119" s="103"/>
      <c r="N119" s="98"/>
      <c r="O119" s="107">
        <v>250.0</v>
      </c>
      <c r="P119" s="98"/>
      <c r="Q119" s="135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3"/>
      <c r="C120" s="98"/>
      <c r="D120" s="104"/>
      <c r="E120" s="100"/>
      <c r="F120" s="100"/>
      <c r="G120" s="105"/>
      <c r="H120" s="98"/>
      <c r="I120" s="106"/>
      <c r="J120" s="2"/>
      <c r="K120" s="92"/>
      <c r="L120" s="92"/>
      <c r="M120" s="103"/>
      <c r="N120" s="98"/>
      <c r="O120" s="107">
        <v>570.0</v>
      </c>
      <c r="P120" s="98"/>
      <c r="Q120" s="135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3"/>
      <c r="C121" s="98"/>
      <c r="D121" s="104"/>
      <c r="E121" s="100"/>
      <c r="F121" s="100"/>
      <c r="G121" s="105"/>
      <c r="H121" s="98"/>
      <c r="I121" s="106"/>
      <c r="J121" s="2"/>
      <c r="K121" s="92"/>
      <c r="L121" s="92"/>
      <c r="M121" s="103"/>
      <c r="N121" s="98"/>
      <c r="O121" s="107">
        <v>350.0</v>
      </c>
      <c r="P121" s="98"/>
      <c r="Q121" s="135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3">
        <v>10.0</v>
      </c>
      <c r="C122" s="98"/>
      <c r="D122" s="104">
        <v>8.0</v>
      </c>
      <c r="E122" s="100"/>
      <c r="F122" s="100"/>
      <c r="G122" s="105">
        <f>B122*D122</f>
        <v>80</v>
      </c>
      <c r="H122" s="98"/>
      <c r="I122" s="106"/>
      <c r="J122" s="2"/>
      <c r="K122" s="92"/>
      <c r="L122" s="92"/>
      <c r="M122" s="103"/>
      <c r="N122" s="98"/>
      <c r="O122" s="107">
        <v>2250.0</v>
      </c>
      <c r="P122" s="98"/>
      <c r="Q122" s="135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3">
        <v>5.0</v>
      </c>
      <c r="C123" s="98"/>
      <c r="D123" s="104">
        <v>11.0</v>
      </c>
      <c r="E123" s="100"/>
      <c r="F123" s="100"/>
      <c r="G123" s="105">
        <f>D123*B123</f>
        <v>55</v>
      </c>
      <c r="H123" s="98"/>
      <c r="I123" s="106"/>
      <c r="J123" s="2"/>
      <c r="K123" s="92"/>
      <c r="L123" s="92"/>
      <c r="M123" s="103"/>
      <c r="N123" s="98"/>
      <c r="O123" s="107">
        <v>250.0</v>
      </c>
      <c r="P123" s="98"/>
      <c r="Q123" s="92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102"/>
      <c r="B124" s="103"/>
      <c r="C124" s="98"/>
      <c r="D124" s="104"/>
      <c r="E124" s="100"/>
      <c r="F124" s="100"/>
      <c r="G124" s="105"/>
      <c r="H124" s="98"/>
      <c r="I124" s="106"/>
      <c r="J124" s="2"/>
      <c r="K124" s="92"/>
      <c r="L124" s="92"/>
      <c r="M124" s="103"/>
      <c r="N124" s="98"/>
      <c r="O124" s="107">
        <v>150.0</v>
      </c>
      <c r="P124" s="98"/>
      <c r="Q124" s="92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102"/>
      <c r="B125" s="103"/>
      <c r="C125" s="98"/>
      <c r="D125" s="104"/>
      <c r="E125" s="100"/>
      <c r="F125" s="100"/>
      <c r="G125" s="105"/>
      <c r="H125" s="98"/>
      <c r="I125" s="106"/>
      <c r="J125" s="2"/>
      <c r="K125" s="92"/>
      <c r="L125" s="92"/>
      <c r="M125" s="103"/>
      <c r="N125" s="98"/>
      <c r="O125" s="107">
        <v>2100.0</v>
      </c>
      <c r="P125" s="98"/>
      <c r="Q125" s="92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102"/>
      <c r="B126" s="103"/>
      <c r="C126" s="98"/>
      <c r="D126" s="104"/>
      <c r="E126" s="100"/>
      <c r="F126" s="100"/>
      <c r="G126" s="105"/>
      <c r="H126" s="98"/>
      <c r="I126" s="106"/>
      <c r="J126" s="2"/>
      <c r="K126" s="92"/>
      <c r="L126" s="92"/>
      <c r="M126" s="103"/>
      <c r="N126" s="98"/>
      <c r="O126" s="107"/>
      <c r="P126" s="98"/>
      <c r="Q126" s="92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102"/>
      <c r="B127" s="103"/>
      <c r="C127" s="98"/>
      <c r="D127" s="104"/>
      <c r="E127" s="100"/>
      <c r="F127" s="100"/>
      <c r="G127" s="105"/>
      <c r="H127" s="98"/>
      <c r="I127" s="106"/>
      <c r="J127" s="2"/>
      <c r="K127" s="92"/>
      <c r="L127" s="92"/>
      <c r="M127" s="103"/>
      <c r="N127" s="98"/>
      <c r="O127" s="107"/>
      <c r="P127" s="98"/>
      <c r="Q127" s="92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102"/>
      <c r="B128" s="103"/>
      <c r="C128" s="98"/>
      <c r="D128" s="104"/>
      <c r="E128" s="100"/>
      <c r="F128" s="100"/>
      <c r="G128" s="105"/>
      <c r="H128" s="98"/>
      <c r="I128" s="106"/>
      <c r="J128" s="2"/>
      <c r="K128" s="92"/>
      <c r="L128" s="92"/>
      <c r="M128" s="103"/>
      <c r="N128" s="98"/>
      <c r="O128" s="107"/>
      <c r="P128" s="98"/>
      <c r="Q128" s="92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102"/>
      <c r="B129" s="103"/>
      <c r="C129" s="98"/>
      <c r="D129" s="104"/>
      <c r="E129" s="100"/>
      <c r="F129" s="100"/>
      <c r="G129" s="105"/>
      <c r="H129" s="98"/>
      <c r="I129" s="106"/>
      <c r="J129" s="2"/>
      <c r="K129" s="92"/>
      <c r="L129" s="92"/>
      <c r="M129" s="103"/>
      <c r="N129" s="98"/>
      <c r="O129" s="107"/>
      <c r="P129" s="98"/>
      <c r="Q129" s="92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102"/>
      <c r="B130" s="43"/>
      <c r="C130" s="43"/>
      <c r="D130" s="104"/>
      <c r="E130" s="104"/>
      <c r="F130" s="104"/>
      <c r="G130" s="32"/>
      <c r="H130" s="32"/>
      <c r="I130" s="106"/>
      <c r="J130" s="2"/>
      <c r="K130" s="92"/>
      <c r="L130" s="92"/>
      <c r="M130" s="103"/>
      <c r="N130" s="98"/>
      <c r="O130" s="107"/>
      <c r="P130" s="98"/>
      <c r="Q130" s="92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102"/>
      <c r="B131" s="43"/>
      <c r="C131" s="43"/>
      <c r="D131" s="104"/>
      <c r="E131" s="104"/>
      <c r="F131" s="104"/>
      <c r="G131" s="32"/>
      <c r="H131" s="32"/>
      <c r="I131" s="106"/>
      <c r="J131" s="2"/>
      <c r="K131" s="92"/>
      <c r="L131" s="92"/>
      <c r="M131" s="103"/>
      <c r="N131" s="98"/>
      <c r="O131" s="107"/>
      <c r="P131" s="98"/>
      <c r="Q131" s="92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102"/>
      <c r="B132" s="43"/>
      <c r="C132" s="43"/>
      <c r="D132" s="104"/>
      <c r="E132" s="104"/>
      <c r="F132" s="104"/>
      <c r="G132" s="32"/>
      <c r="H132" s="32"/>
      <c r="I132" s="106"/>
      <c r="J132" s="2"/>
      <c r="K132" s="92"/>
      <c r="L132" s="92"/>
      <c r="M132" s="103"/>
      <c r="N132" s="98"/>
      <c r="O132" s="107"/>
      <c r="P132" s="98"/>
      <c r="Q132" s="92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102"/>
      <c r="B133" s="103">
        <v>1.0</v>
      </c>
      <c r="C133" s="98"/>
      <c r="D133" s="104"/>
      <c r="E133" s="100"/>
      <c r="F133" s="100"/>
      <c r="G133" s="105">
        <f>B133*D133</f>
        <v>0</v>
      </c>
      <c r="H133" s="98"/>
      <c r="I133" s="106"/>
      <c r="J133" s="2"/>
      <c r="K133" s="92"/>
      <c r="L133" s="92"/>
      <c r="M133" s="103"/>
      <c r="N133" s="98"/>
      <c r="O133" s="107"/>
      <c r="P133" s="98"/>
      <c r="Q133" s="92"/>
      <c r="R133" s="3"/>
      <c r="S133" s="3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20.25" customHeight="1">
      <c r="A134" s="3"/>
      <c r="B134" s="110"/>
      <c r="C134" s="111"/>
      <c r="D134" s="111"/>
      <c r="E134" s="112" t="s">
        <v>90</v>
      </c>
      <c r="F134" s="98"/>
      <c r="G134" s="113">
        <f>SUM(G110:G133)</f>
        <v>19585</v>
      </c>
      <c r="H134" s="98"/>
      <c r="I134" s="111"/>
      <c r="J134" s="111"/>
      <c r="K134" s="92"/>
      <c r="L134" s="92"/>
      <c r="M134" s="111" t="s">
        <v>26</v>
      </c>
      <c r="O134" s="113">
        <f>SUM(O110:O133)</f>
        <v>12100</v>
      </c>
      <c r="P134" s="98"/>
      <c r="Q134" s="136"/>
      <c r="R134" s="3"/>
      <c r="S134" s="3"/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17.25" customHeight="1">
      <c r="A135" s="3"/>
      <c r="B135" s="110"/>
      <c r="C135" s="111"/>
      <c r="D135" s="111"/>
      <c r="E135" s="112" t="s">
        <v>91</v>
      </c>
      <c r="F135" s="98"/>
      <c r="G135" s="113">
        <f>O134</f>
        <v>12100</v>
      </c>
      <c r="H135" s="98"/>
      <c r="K135" s="92"/>
      <c r="L135" s="92"/>
      <c r="N135" s="3"/>
      <c r="O135" s="3"/>
      <c r="P135" s="3"/>
      <c r="Q135" s="3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20.25" customHeight="1">
      <c r="A136" s="3"/>
      <c r="B136" s="110"/>
      <c r="C136" s="111"/>
      <c r="D136" s="111"/>
      <c r="E136" s="112" t="s">
        <v>92</v>
      </c>
      <c r="F136" s="98"/>
      <c r="G136" s="114"/>
      <c r="H136" s="98"/>
      <c r="K136" s="92"/>
      <c r="L136" s="92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20.25" customHeight="1">
      <c r="A137" s="3"/>
      <c r="B137" s="110"/>
      <c r="C137" s="111"/>
      <c r="D137" s="111"/>
      <c r="E137" s="112" t="s">
        <v>93</v>
      </c>
      <c r="F137" s="98"/>
      <c r="G137" s="114"/>
      <c r="H137" s="98"/>
      <c r="K137" s="92"/>
      <c r="L137" s="92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20.25" customHeight="1">
      <c r="A138" s="102"/>
      <c r="B138" s="102"/>
      <c r="C138" s="111"/>
      <c r="D138" s="111"/>
      <c r="E138" s="112" t="s">
        <v>94</v>
      </c>
      <c r="F138" s="98"/>
      <c r="G138" s="114"/>
      <c r="H138" s="98"/>
      <c r="K138" s="92"/>
      <c r="L138" s="92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20.25" customHeight="1">
      <c r="A139" s="102"/>
      <c r="B139" s="102"/>
      <c r="C139" s="111"/>
      <c r="D139" s="111"/>
      <c r="E139" s="112" t="s">
        <v>95</v>
      </c>
      <c r="F139" s="98"/>
      <c r="G139" s="113">
        <v>0.0</v>
      </c>
      <c r="H139" s="98"/>
      <c r="I139" s="3"/>
      <c r="J139" s="3"/>
      <c r="K139" s="92"/>
      <c r="L139" s="92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8.75" customHeight="1">
      <c r="A140" s="102"/>
      <c r="B140" s="102"/>
      <c r="C140" s="111"/>
      <c r="D140" s="111"/>
      <c r="E140" s="112" t="s">
        <v>26</v>
      </c>
      <c r="F140" s="98"/>
      <c r="G140" s="113">
        <f>SUM(G134:G139)</f>
        <v>31685</v>
      </c>
      <c r="H140" s="98"/>
      <c r="I140" s="3"/>
      <c r="J140" s="3"/>
      <c r="K140" s="92"/>
      <c r="L140" s="92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102"/>
      <c r="B142" s="102"/>
      <c r="C142" s="102"/>
      <c r="D142" s="102"/>
      <c r="E142" s="102"/>
      <c r="F142" s="102"/>
      <c r="G142" s="102"/>
      <c r="H142" s="10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102"/>
      <c r="B143" s="102"/>
      <c r="C143" s="102"/>
      <c r="D143" s="102"/>
      <c r="E143" s="102"/>
      <c r="F143" s="102"/>
      <c r="G143" s="102"/>
      <c r="H143" s="10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102"/>
      <c r="B144" s="102"/>
      <c r="C144" s="102"/>
      <c r="D144" s="102"/>
      <c r="E144" s="102"/>
      <c r="F144" s="102"/>
      <c r="G144" s="102"/>
      <c r="H144" s="10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19">
        <f t="shared" ref="S153:S156" si="51">E164*H164</f>
        <v>0</v>
      </c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19">
        <f t="shared" si="51"/>
        <v>0</v>
      </c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19">
        <f t="shared" si="51"/>
        <v>0</v>
      </c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19">
        <f t="shared" si="51"/>
        <v>0</v>
      </c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5.75" customHeight="1">
      <c r="A344" s="3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"/>
      <c r="V344" s="2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5.75" customHeight="1">
      <c r="A345" s="3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"/>
      <c r="V345" s="2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5.75" customHeight="1">
      <c r="A346" s="3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"/>
      <c r="V346" s="2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5.75" customHeight="1">
      <c r="A347" s="3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"/>
      <c r="V347" s="2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5.75" customHeight="1">
      <c r="A348" s="3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"/>
      <c r="V348" s="2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15.75" customHeight="1">
      <c r="A349" s="3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"/>
      <c r="V349" s="2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15.75" customHeight="1">
      <c r="A350" s="3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"/>
      <c r="V350" s="2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15.75" customHeight="1">
      <c r="A351" s="3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"/>
      <c r="V351" s="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15.75" customHeight="1">
      <c r="A352" s="3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"/>
      <c r="V352" s="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15.75" customHeight="1">
      <c r="A353" s="3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"/>
      <c r="V353" s="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15.75" customHeight="1">
      <c r="A354" s="3"/>
      <c r="B354" s="2"/>
      <c r="C354" s="2"/>
      <c r="D354" s="2"/>
      <c r="E354" s="2"/>
      <c r="F354" s="2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2"/>
      <c r="V354" s="2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15.75" customHeight="1">
      <c r="A355" s="3"/>
      <c r="B355" s="2"/>
      <c r="C355" s="2"/>
      <c r="D355" s="2"/>
      <c r="E355" s="2"/>
      <c r="F355" s="2"/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2"/>
      <c r="V355" s="2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15.75" customHeight="1">
      <c r="A356" s="3"/>
      <c r="B356" s="2"/>
      <c r="C356" s="2"/>
      <c r="D356" s="2"/>
      <c r="E356" s="2"/>
      <c r="F356" s="2"/>
      <c r="G356" s="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2"/>
      <c r="V356" s="2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  <row r="1020" ht="15.75" customHeight="1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</row>
    <row r="1021" ht="15.75" customHeight="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</row>
    <row r="1022" ht="15.75" customHeight="1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</row>
    <row r="1023" ht="15.75" customHeight="1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</row>
    <row r="1024" ht="15.75" customHeight="1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</row>
    <row r="1025" ht="15.75" customHeight="1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</row>
    <row r="1026" ht="15.75" customHeight="1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</row>
    <row r="1027" ht="15.75" customHeight="1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</row>
    <row r="1028" ht="15.75" customHeight="1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</row>
    <row r="1029" ht="15.75" customHeight="1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</row>
    <row r="1030" ht="15.75" customHeight="1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</row>
    <row r="1031" ht="15.75" customHeight="1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</row>
    <row r="1032" ht="15.75" customHeight="1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</row>
    <row r="1033" ht="15.75" customHeight="1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</row>
    <row r="1034" ht="15.75" customHeight="1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</row>
    <row r="1035" ht="15.75" customHeight="1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</row>
    <row r="1036" ht="15.75" customHeight="1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</row>
    <row r="1037" ht="15.75" customHeight="1">
      <c r="A1037" s="115"/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</row>
    <row r="1038" ht="15.75" customHeight="1">
      <c r="A1038" s="115"/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</row>
    <row r="1039" ht="15.75" customHeight="1">
      <c r="A1039" s="115"/>
      <c r="B1039" s="115"/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</row>
  </sheetData>
  <mergeCells count="137">
    <mergeCell ref="M115:N115"/>
    <mergeCell ref="M116:N116"/>
    <mergeCell ref="M112:N112"/>
    <mergeCell ref="O112:P112"/>
    <mergeCell ref="M113:N113"/>
    <mergeCell ref="O113:P113"/>
    <mergeCell ref="M114:N114"/>
    <mergeCell ref="O114:P114"/>
    <mergeCell ref="O115:P115"/>
    <mergeCell ref="O116:P116"/>
    <mergeCell ref="C107:D107"/>
    <mergeCell ref="E107:F107"/>
    <mergeCell ref="N107:O107"/>
    <mergeCell ref="B108:H108"/>
    <mergeCell ref="B109:C109"/>
    <mergeCell ref="D109:F109"/>
    <mergeCell ref="G109:H109"/>
    <mergeCell ref="D112:F112"/>
    <mergeCell ref="G112:H112"/>
    <mergeCell ref="M108:Q108"/>
    <mergeCell ref="M109:N109"/>
    <mergeCell ref="O109:P109"/>
    <mergeCell ref="M110:N110"/>
    <mergeCell ref="O110:P110"/>
    <mergeCell ref="M111:N111"/>
    <mergeCell ref="O111:P111"/>
    <mergeCell ref="B110:C110"/>
    <mergeCell ref="D110:F110"/>
    <mergeCell ref="G110:H110"/>
    <mergeCell ref="B111:C111"/>
    <mergeCell ref="D111:F111"/>
    <mergeCell ref="G111:H111"/>
    <mergeCell ref="B112:C112"/>
    <mergeCell ref="D115:F115"/>
    <mergeCell ref="G115:H115"/>
    <mergeCell ref="B113:C113"/>
    <mergeCell ref="D113:F113"/>
    <mergeCell ref="G113:H113"/>
    <mergeCell ref="B114:C114"/>
    <mergeCell ref="D114:F114"/>
    <mergeCell ref="G114:H114"/>
    <mergeCell ref="B115:C115"/>
    <mergeCell ref="D119:F119"/>
    <mergeCell ref="G119:H119"/>
    <mergeCell ref="D125:F125"/>
    <mergeCell ref="G125:H125"/>
    <mergeCell ref="B123:C123"/>
    <mergeCell ref="D123:F123"/>
    <mergeCell ref="G123:H123"/>
    <mergeCell ref="B124:C124"/>
    <mergeCell ref="D124:F124"/>
    <mergeCell ref="G124:H124"/>
    <mergeCell ref="B125:C125"/>
    <mergeCell ref="D128:F128"/>
    <mergeCell ref="G128:H128"/>
    <mergeCell ref="B129:C129"/>
    <mergeCell ref="D129:F129"/>
    <mergeCell ref="G129:H129"/>
    <mergeCell ref="B126:C126"/>
    <mergeCell ref="D126:F126"/>
    <mergeCell ref="G126:H126"/>
    <mergeCell ref="B127:C127"/>
    <mergeCell ref="D127:F127"/>
    <mergeCell ref="G127:H127"/>
    <mergeCell ref="B128:C128"/>
    <mergeCell ref="O130:P130"/>
    <mergeCell ref="O131:P131"/>
    <mergeCell ref="O123:P123"/>
    <mergeCell ref="O124:P124"/>
    <mergeCell ref="O125:P125"/>
    <mergeCell ref="O126:P126"/>
    <mergeCell ref="O127:P127"/>
    <mergeCell ref="O128:P128"/>
    <mergeCell ref="O129:P129"/>
    <mergeCell ref="M132:N132"/>
    <mergeCell ref="M133:N133"/>
    <mergeCell ref="M129:N129"/>
    <mergeCell ref="M130:N130"/>
    <mergeCell ref="M131:N131"/>
    <mergeCell ref="O132:P132"/>
    <mergeCell ref="B133:C133"/>
    <mergeCell ref="G133:H133"/>
    <mergeCell ref="O133:P133"/>
    <mergeCell ref="E139:F139"/>
    <mergeCell ref="E140:F140"/>
    <mergeCell ref="E136:F136"/>
    <mergeCell ref="G136:H136"/>
    <mergeCell ref="E137:F137"/>
    <mergeCell ref="G137:H137"/>
    <mergeCell ref="E138:F138"/>
    <mergeCell ref="G138:H138"/>
    <mergeCell ref="G139:H139"/>
    <mergeCell ref="G140:H140"/>
    <mergeCell ref="B116:C116"/>
    <mergeCell ref="D116:F116"/>
    <mergeCell ref="G116:H116"/>
    <mergeCell ref="D117:F117"/>
    <mergeCell ref="G117:H117"/>
    <mergeCell ref="M117:N117"/>
    <mergeCell ref="O117:P117"/>
    <mergeCell ref="B117:C117"/>
    <mergeCell ref="B118:C118"/>
    <mergeCell ref="D118:F118"/>
    <mergeCell ref="G118:H118"/>
    <mergeCell ref="M118:N118"/>
    <mergeCell ref="O118:P118"/>
    <mergeCell ref="B119:C119"/>
    <mergeCell ref="D122:F122"/>
    <mergeCell ref="G122:H122"/>
    <mergeCell ref="B120:C120"/>
    <mergeCell ref="D120:F120"/>
    <mergeCell ref="G120:H120"/>
    <mergeCell ref="B121:C121"/>
    <mergeCell ref="D121:F121"/>
    <mergeCell ref="G121:H121"/>
    <mergeCell ref="B122:C122"/>
    <mergeCell ref="M119:N119"/>
    <mergeCell ref="O119:P119"/>
    <mergeCell ref="M120:N120"/>
    <mergeCell ref="O120:P120"/>
    <mergeCell ref="M121:N121"/>
    <mergeCell ref="O121:P121"/>
    <mergeCell ref="O122:P122"/>
    <mergeCell ref="M122:N122"/>
    <mergeCell ref="M123:N123"/>
    <mergeCell ref="M124:N124"/>
    <mergeCell ref="M125:N125"/>
    <mergeCell ref="M126:N126"/>
    <mergeCell ref="M127:N127"/>
    <mergeCell ref="M128:N128"/>
    <mergeCell ref="D133:F133"/>
    <mergeCell ref="E134:F134"/>
    <mergeCell ref="G134:H134"/>
    <mergeCell ref="M134:N134"/>
    <mergeCell ref="O134:P134"/>
    <mergeCell ref="E135:F135"/>
    <mergeCell ref="G135:H1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13"/>
    <col customWidth="1" min="2" max="2" width="9.5"/>
    <col customWidth="1" min="3" max="3" width="12.88"/>
    <col customWidth="1" min="4" max="4" width="12.25"/>
    <col customWidth="1" min="5" max="6" width="13.38"/>
    <col customWidth="1" min="7" max="7" width="11.38"/>
    <col customWidth="1" min="8" max="8" width="14.13"/>
    <col customWidth="1" min="9" max="9" width="12.38"/>
    <col customWidth="1" min="10" max="12" width="11.25"/>
    <col customWidth="1" min="13" max="13" width="13.88"/>
    <col customWidth="1" min="18" max="18" width="20.88"/>
    <col customWidth="1" min="19" max="19" width="0.38"/>
    <col customWidth="1" min="20" max="20" width="50.1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2"/>
      <c r="V1" s="2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1.75" customHeight="1">
      <c r="A2" s="4">
        <v>45443.0</v>
      </c>
      <c r="B2" s="5"/>
      <c r="C2" s="5"/>
      <c r="D2" s="5"/>
      <c r="E2" s="5"/>
      <c r="F2" s="5"/>
      <c r="G2" s="5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2"/>
      <c r="V2" s="2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ht="23.25" customHeight="1">
      <c r="A3" s="7" t="s">
        <v>1</v>
      </c>
      <c r="B3" s="8" t="s">
        <v>2</v>
      </c>
      <c r="C3" s="9" t="s">
        <v>3</v>
      </c>
      <c r="D3" s="10" t="s">
        <v>4</v>
      </c>
      <c r="E3" s="8" t="s">
        <v>5</v>
      </c>
      <c r="F3" s="9" t="s">
        <v>3</v>
      </c>
      <c r="G3" s="9" t="s">
        <v>4</v>
      </c>
      <c r="H3" s="8" t="s">
        <v>6</v>
      </c>
      <c r="I3" s="41" t="s">
        <v>3</v>
      </c>
      <c r="J3" s="41" t="s">
        <v>7</v>
      </c>
      <c r="K3" s="116" t="s">
        <v>96</v>
      </c>
      <c r="L3" s="12" t="s">
        <v>8</v>
      </c>
      <c r="M3" s="39" t="s">
        <v>9</v>
      </c>
      <c r="N3" s="38" t="s">
        <v>10</v>
      </c>
      <c r="O3" s="38" t="s">
        <v>11</v>
      </c>
      <c r="P3" s="38" t="s">
        <v>12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ht="15.75" customHeight="1">
      <c r="A4" s="13" t="s">
        <v>13</v>
      </c>
      <c r="B4" s="14"/>
      <c r="C4" s="14"/>
      <c r="D4" s="14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ht="20.25" customHeight="1">
      <c r="A5" s="16" t="s">
        <v>14</v>
      </c>
      <c r="B5" s="17">
        <v>1750.0</v>
      </c>
      <c r="C5" s="26"/>
      <c r="D5" s="19">
        <f t="shared" ref="D5:D16" si="1">B5*C5</f>
        <v>0</v>
      </c>
      <c r="E5" s="20">
        <v>1600.0</v>
      </c>
      <c r="F5" s="19"/>
      <c r="G5" s="19">
        <f t="shared" ref="G5:G16" si="2">E5*F5</f>
        <v>0</v>
      </c>
      <c r="H5" s="20">
        <v>1400.0</v>
      </c>
      <c r="I5" s="19"/>
      <c r="J5" s="19">
        <f t="shared" ref="J5:J16" si="3">H5*I5</f>
        <v>0</v>
      </c>
      <c r="K5" s="19">
        <f t="shared" ref="K5:K17" si="4">D5+G5+J5</f>
        <v>0</v>
      </c>
      <c r="L5" s="21">
        <f t="shared" ref="L5:L16" si="5">C5+F5+I5</f>
        <v>0</v>
      </c>
      <c r="M5" s="20">
        <v>840.0</v>
      </c>
      <c r="N5" s="19">
        <v>100.8</v>
      </c>
      <c r="O5" s="19">
        <v>84.0</v>
      </c>
      <c r="P5" s="19">
        <f t="shared" ref="P5:P16" si="6">((B5-M5)*C5)+((E5-M5)*F5)+((H5-M5)*I5)</f>
        <v>0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ht="20.25" customHeight="1">
      <c r="A6" s="22" t="s">
        <v>15</v>
      </c>
      <c r="B6" s="17">
        <v>280.0</v>
      </c>
      <c r="C6" s="18"/>
      <c r="D6" s="19">
        <f t="shared" si="1"/>
        <v>0</v>
      </c>
      <c r="E6" s="20"/>
      <c r="F6" s="19"/>
      <c r="G6" s="19">
        <f t="shared" si="2"/>
        <v>0</v>
      </c>
      <c r="H6" s="20"/>
      <c r="I6" s="19"/>
      <c r="J6" s="19">
        <f t="shared" si="3"/>
        <v>0</v>
      </c>
      <c r="K6" s="19">
        <f t="shared" si="4"/>
        <v>0</v>
      </c>
      <c r="L6" s="21">
        <f t="shared" si="5"/>
        <v>0</v>
      </c>
      <c r="M6" s="20">
        <v>230.0</v>
      </c>
      <c r="N6" s="19"/>
      <c r="O6" s="19"/>
      <c r="P6" s="19">
        <f t="shared" si="6"/>
        <v>0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ht="20.25" customHeight="1">
      <c r="A7" s="22" t="s">
        <v>16</v>
      </c>
      <c r="B7" s="17">
        <v>639.0</v>
      </c>
      <c r="C7" s="18"/>
      <c r="D7" s="19">
        <f t="shared" si="1"/>
        <v>0</v>
      </c>
      <c r="E7" s="20">
        <v>575.0</v>
      </c>
      <c r="F7" s="19"/>
      <c r="G7" s="19">
        <f t="shared" si="2"/>
        <v>0</v>
      </c>
      <c r="H7" s="20">
        <v>500.0</v>
      </c>
      <c r="I7" s="19"/>
      <c r="J7" s="19">
        <f t="shared" si="3"/>
        <v>0</v>
      </c>
      <c r="K7" s="19">
        <f t="shared" si="4"/>
        <v>0</v>
      </c>
      <c r="L7" s="21">
        <f t="shared" si="5"/>
        <v>0</v>
      </c>
      <c r="M7" s="20">
        <v>330.0</v>
      </c>
      <c r="N7" s="19">
        <v>39.6</v>
      </c>
      <c r="O7" s="19">
        <v>33.0</v>
      </c>
      <c r="P7" s="19">
        <f t="shared" si="6"/>
        <v>0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ht="20.25" customHeight="1">
      <c r="A8" s="16" t="s">
        <v>17</v>
      </c>
      <c r="B8" s="17">
        <v>1450.0</v>
      </c>
      <c r="C8" s="26"/>
      <c r="D8" s="19">
        <f t="shared" si="1"/>
        <v>0</v>
      </c>
      <c r="E8" s="20">
        <v>1400.0</v>
      </c>
      <c r="F8" s="19"/>
      <c r="G8" s="19">
        <f t="shared" si="2"/>
        <v>0</v>
      </c>
      <c r="H8" s="20">
        <v>1250.0</v>
      </c>
      <c r="I8" s="19"/>
      <c r="J8" s="19">
        <f t="shared" si="3"/>
        <v>0</v>
      </c>
      <c r="K8" s="19">
        <f t="shared" si="4"/>
        <v>0</v>
      </c>
      <c r="L8" s="21">
        <f t="shared" si="5"/>
        <v>0</v>
      </c>
      <c r="M8" s="20">
        <v>840.0</v>
      </c>
      <c r="N8" s="19">
        <v>100.8</v>
      </c>
      <c r="O8" s="19">
        <v>84.0</v>
      </c>
      <c r="P8" s="19">
        <f t="shared" si="6"/>
        <v>0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ht="20.25" customHeight="1">
      <c r="A9" s="23" t="s">
        <v>18</v>
      </c>
      <c r="B9" s="17">
        <v>480.0</v>
      </c>
      <c r="C9" s="26">
        <v>2.0</v>
      </c>
      <c r="D9" s="19">
        <f t="shared" si="1"/>
        <v>960</v>
      </c>
      <c r="E9" s="20">
        <v>460.0</v>
      </c>
      <c r="F9" s="19"/>
      <c r="G9" s="19">
        <f t="shared" si="2"/>
        <v>0</v>
      </c>
      <c r="H9" s="20">
        <v>450.0</v>
      </c>
      <c r="I9" s="117"/>
      <c r="J9" s="19">
        <f t="shared" si="3"/>
        <v>0</v>
      </c>
      <c r="K9" s="19">
        <f t="shared" si="4"/>
        <v>960</v>
      </c>
      <c r="L9" s="21">
        <f t="shared" si="5"/>
        <v>2</v>
      </c>
      <c r="M9" s="20">
        <v>360.0</v>
      </c>
      <c r="N9" s="19">
        <v>43.2</v>
      </c>
      <c r="O9" s="19">
        <v>36.0</v>
      </c>
      <c r="P9" s="19">
        <f t="shared" si="6"/>
        <v>240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ht="20.25" customHeight="1">
      <c r="A10" s="22" t="s">
        <v>19</v>
      </c>
      <c r="B10" s="17">
        <v>1480.0</v>
      </c>
      <c r="C10" s="26"/>
      <c r="D10" s="19">
        <f t="shared" si="1"/>
        <v>0</v>
      </c>
      <c r="E10" s="20">
        <v>1400.0</v>
      </c>
      <c r="F10" s="19"/>
      <c r="G10" s="19">
        <f t="shared" si="2"/>
        <v>0</v>
      </c>
      <c r="H10" s="20">
        <v>1375.0</v>
      </c>
      <c r="I10" s="117"/>
      <c r="J10" s="19">
        <f t="shared" si="3"/>
        <v>0</v>
      </c>
      <c r="K10" s="19">
        <f t="shared" si="4"/>
        <v>0</v>
      </c>
      <c r="L10" s="21">
        <f t="shared" si="5"/>
        <v>0</v>
      </c>
      <c r="M10" s="20">
        <v>1125.0</v>
      </c>
      <c r="N10" s="19">
        <v>135.0</v>
      </c>
      <c r="O10" s="19">
        <v>112.5</v>
      </c>
      <c r="P10" s="19">
        <f t="shared" si="6"/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ht="20.25" customHeight="1">
      <c r="A11" s="24" t="s">
        <v>20</v>
      </c>
      <c r="B11" s="25">
        <v>330.0</v>
      </c>
      <c r="C11" s="26"/>
      <c r="D11" s="19">
        <f t="shared" si="1"/>
        <v>0</v>
      </c>
      <c r="E11" s="20">
        <v>320.0</v>
      </c>
      <c r="F11" s="27"/>
      <c r="G11" s="28">
        <f t="shared" si="2"/>
        <v>0</v>
      </c>
      <c r="H11" s="20">
        <v>300.0</v>
      </c>
      <c r="I11" s="28"/>
      <c r="J11" s="28">
        <f t="shared" si="3"/>
        <v>0</v>
      </c>
      <c r="K11" s="19">
        <f t="shared" si="4"/>
        <v>0</v>
      </c>
      <c r="L11" s="21">
        <f t="shared" si="5"/>
        <v>0</v>
      </c>
      <c r="M11" s="20">
        <v>260.0</v>
      </c>
      <c r="N11" s="19">
        <v>31.2</v>
      </c>
      <c r="O11" s="19">
        <v>26.0</v>
      </c>
      <c r="P11" s="19">
        <f t="shared" si="6"/>
        <v>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</row>
    <row r="12" ht="20.25" customHeight="1">
      <c r="A12" s="22" t="s">
        <v>21</v>
      </c>
      <c r="B12" s="17">
        <v>1440.0</v>
      </c>
      <c r="C12" s="26"/>
      <c r="D12" s="19">
        <f t="shared" si="1"/>
        <v>0</v>
      </c>
      <c r="E12" s="20">
        <v>1400.0</v>
      </c>
      <c r="F12" s="19"/>
      <c r="G12" s="19">
        <f t="shared" si="2"/>
        <v>0</v>
      </c>
      <c r="H12" s="20">
        <v>1375.0</v>
      </c>
      <c r="I12" s="117"/>
      <c r="J12" s="19">
        <f t="shared" si="3"/>
        <v>0</v>
      </c>
      <c r="K12" s="19">
        <f t="shared" si="4"/>
        <v>0</v>
      </c>
      <c r="L12" s="21">
        <f t="shared" si="5"/>
        <v>0</v>
      </c>
      <c r="M12" s="20">
        <v>1125.0</v>
      </c>
      <c r="N12" s="19">
        <v>135.0</v>
      </c>
      <c r="O12" s="19">
        <v>112.5</v>
      </c>
      <c r="P12" s="19">
        <f t="shared" si="6"/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ht="20.25" customHeight="1">
      <c r="A13" s="23" t="s">
        <v>22</v>
      </c>
      <c r="B13" s="17">
        <v>450.0</v>
      </c>
      <c r="C13" s="26">
        <v>4.0</v>
      </c>
      <c r="D13" s="19">
        <f t="shared" si="1"/>
        <v>1800</v>
      </c>
      <c r="E13" s="20">
        <v>440.0</v>
      </c>
      <c r="F13" s="117"/>
      <c r="G13" s="19">
        <f t="shared" si="2"/>
        <v>0</v>
      </c>
      <c r="H13" s="20">
        <v>425.0</v>
      </c>
      <c r="I13" s="19"/>
      <c r="J13" s="19">
        <f t="shared" si="3"/>
        <v>0</v>
      </c>
      <c r="K13" s="19">
        <f t="shared" si="4"/>
        <v>1800</v>
      </c>
      <c r="L13" s="21">
        <f t="shared" si="5"/>
        <v>4</v>
      </c>
      <c r="M13" s="20">
        <v>360.0</v>
      </c>
      <c r="N13" s="19">
        <v>43.2</v>
      </c>
      <c r="O13" s="19">
        <v>36.0</v>
      </c>
      <c r="P13" s="19">
        <f t="shared" si="6"/>
        <v>360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20.25" customHeight="1">
      <c r="A14" s="30" t="s">
        <v>23</v>
      </c>
      <c r="B14" s="17">
        <v>500.0</v>
      </c>
      <c r="C14" s="26">
        <v>1.0</v>
      </c>
      <c r="D14" s="19">
        <f t="shared" si="1"/>
        <v>500</v>
      </c>
      <c r="E14" s="20">
        <v>480.0</v>
      </c>
      <c r="F14" s="19"/>
      <c r="G14" s="19">
        <f t="shared" si="2"/>
        <v>0</v>
      </c>
      <c r="H14" s="20">
        <v>450.0</v>
      </c>
      <c r="I14" s="117"/>
      <c r="J14" s="19">
        <f t="shared" si="3"/>
        <v>0</v>
      </c>
      <c r="K14" s="19">
        <f t="shared" si="4"/>
        <v>500</v>
      </c>
      <c r="L14" s="21">
        <f t="shared" si="5"/>
        <v>1</v>
      </c>
      <c r="M14" s="20">
        <v>360.0</v>
      </c>
      <c r="N14" s="19">
        <v>43.2</v>
      </c>
      <c r="O14" s="19">
        <v>36.0</v>
      </c>
      <c r="P14" s="19">
        <f t="shared" si="6"/>
        <v>140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ht="20.25" customHeight="1">
      <c r="A15" s="31" t="s">
        <v>24</v>
      </c>
      <c r="B15" s="17">
        <v>260.0</v>
      </c>
      <c r="C15" s="26"/>
      <c r="D15" s="19">
        <f t="shared" si="1"/>
        <v>0</v>
      </c>
      <c r="E15" s="20">
        <v>250.0</v>
      </c>
      <c r="F15" s="19"/>
      <c r="G15" s="19">
        <f t="shared" si="2"/>
        <v>0</v>
      </c>
      <c r="H15" s="20">
        <v>240.0</v>
      </c>
      <c r="I15" s="19"/>
      <c r="J15" s="19">
        <f t="shared" si="3"/>
        <v>0</v>
      </c>
      <c r="K15" s="19">
        <f t="shared" si="4"/>
        <v>0</v>
      </c>
      <c r="L15" s="21">
        <f t="shared" si="5"/>
        <v>0</v>
      </c>
      <c r="M15" s="20">
        <v>200.0</v>
      </c>
      <c r="N15" s="19">
        <v>24.0</v>
      </c>
      <c r="O15" s="19">
        <v>20.0</v>
      </c>
      <c r="P15" s="19">
        <f t="shared" si="6"/>
        <v>0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ht="20.25" customHeight="1">
      <c r="A16" s="31" t="s">
        <v>25</v>
      </c>
      <c r="B16" s="17">
        <v>1650.0</v>
      </c>
      <c r="C16" s="26">
        <v>1.0</v>
      </c>
      <c r="D16" s="19">
        <f t="shared" si="1"/>
        <v>1650</v>
      </c>
      <c r="E16" s="20">
        <v>1600.0</v>
      </c>
      <c r="F16" s="19"/>
      <c r="G16" s="19">
        <f t="shared" si="2"/>
        <v>0</v>
      </c>
      <c r="H16" s="20">
        <v>1500.0</v>
      </c>
      <c r="I16" s="117"/>
      <c r="J16" s="19">
        <f t="shared" si="3"/>
        <v>0</v>
      </c>
      <c r="K16" s="19">
        <f t="shared" si="4"/>
        <v>1650</v>
      </c>
      <c r="L16" s="21">
        <f t="shared" si="5"/>
        <v>1</v>
      </c>
      <c r="M16" s="20">
        <v>1125.0</v>
      </c>
      <c r="N16" s="19">
        <v>135.0</v>
      </c>
      <c r="O16" s="19">
        <v>112.5</v>
      </c>
      <c r="P16" s="32">
        <f t="shared" si="6"/>
        <v>525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ht="18.75" customHeight="1">
      <c r="A17" s="3"/>
      <c r="B17" s="33"/>
      <c r="C17" s="33" t="s">
        <v>26</v>
      </c>
      <c r="D17" s="33">
        <f>SUM(D5:D16)</f>
        <v>4910</v>
      </c>
      <c r="E17" s="33"/>
      <c r="F17" s="33" t="s">
        <v>26</v>
      </c>
      <c r="G17" s="34">
        <f>SUM(G5:G16)</f>
        <v>0</v>
      </c>
      <c r="H17" s="35"/>
      <c r="I17" s="35" t="s">
        <v>26</v>
      </c>
      <c r="J17" s="33">
        <f>SUM(J5:J16)</f>
        <v>0</v>
      </c>
      <c r="K17" s="118">
        <f t="shared" si="4"/>
        <v>4910</v>
      </c>
      <c r="L17" s="140">
        <f>SUM(L5:L16)</f>
        <v>8</v>
      </c>
      <c r="M17" s="35" t="s">
        <v>26</v>
      </c>
      <c r="N17" s="33"/>
      <c r="O17" s="33"/>
      <c r="P17" s="33">
        <f>SUM(P5:P16)</f>
        <v>1265</v>
      </c>
      <c r="Q17" s="3"/>
      <c r="R17" s="3"/>
      <c r="S17" s="3"/>
      <c r="T17" s="3"/>
      <c r="U17" s="2"/>
      <c r="V17" s="2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ht="24.0" customHeight="1">
      <c r="A18" s="36" t="s">
        <v>27</v>
      </c>
      <c r="B18" s="8" t="s">
        <v>2</v>
      </c>
      <c r="C18" s="37" t="s">
        <v>3</v>
      </c>
      <c r="D18" s="38" t="s">
        <v>4</v>
      </c>
      <c r="E18" s="39" t="s">
        <v>5</v>
      </c>
      <c r="F18" s="37" t="s">
        <v>3</v>
      </c>
      <c r="G18" s="37" t="s">
        <v>4</v>
      </c>
      <c r="H18" s="40" t="s">
        <v>6</v>
      </c>
      <c r="I18" s="41" t="s">
        <v>3</v>
      </c>
      <c r="J18" s="41" t="s">
        <v>7</v>
      </c>
      <c r="K18" s="116" t="s">
        <v>96</v>
      </c>
      <c r="L18" s="12" t="s">
        <v>8</v>
      </c>
      <c r="M18" s="8" t="s">
        <v>9</v>
      </c>
      <c r="N18" s="10" t="s">
        <v>10</v>
      </c>
      <c r="O18" s="10" t="s">
        <v>11</v>
      </c>
      <c r="P18" s="37" t="s">
        <v>12</v>
      </c>
      <c r="Q18" s="3"/>
      <c r="R18" s="3"/>
      <c r="S18" s="3"/>
      <c r="T18" s="3"/>
      <c r="U18" s="2"/>
      <c r="V18" s="2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ht="20.25" customHeight="1">
      <c r="A19" s="22" t="s">
        <v>28</v>
      </c>
      <c r="B19" s="42">
        <v>375.0</v>
      </c>
      <c r="C19" s="48"/>
      <c r="D19" s="32">
        <f t="shared" ref="D19:D27" si="7">B19*C19</f>
        <v>0</v>
      </c>
      <c r="E19" s="20">
        <v>350.0</v>
      </c>
      <c r="F19" s="43"/>
      <c r="G19" s="19">
        <f t="shared" ref="G19:G27" si="8">E19*F19</f>
        <v>0</v>
      </c>
      <c r="H19" s="20">
        <v>325.0</v>
      </c>
      <c r="I19" s="32"/>
      <c r="J19" s="32">
        <f t="shared" ref="J19:J27" si="9">H19*I19</f>
        <v>0</v>
      </c>
      <c r="K19" s="19">
        <f t="shared" ref="K19:K28" si="10">D19+G19+J19</f>
        <v>0</v>
      </c>
      <c r="L19" s="21">
        <f t="shared" ref="L19:L27" si="11">C19+F19+I19</f>
        <v>0</v>
      </c>
      <c r="M19" s="20">
        <v>250.0</v>
      </c>
      <c r="N19" s="19">
        <v>30.0</v>
      </c>
      <c r="O19" s="19">
        <v>25.0</v>
      </c>
      <c r="P19" s="19">
        <f t="shared" ref="P19:P27" si="12">((B19-M19)*C19)+((E19-M19)*F19)+((H19-M19)*I19)</f>
        <v>0</v>
      </c>
      <c r="Q19" s="3"/>
      <c r="R19" s="3"/>
      <c r="S19" s="3"/>
      <c r="T19" s="3"/>
      <c r="U19" s="2"/>
      <c r="V19" s="2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ht="20.25" customHeight="1">
      <c r="A20" s="22" t="s">
        <v>29</v>
      </c>
      <c r="B20" s="17">
        <v>1900.0</v>
      </c>
      <c r="C20" s="26">
        <v>2.0</v>
      </c>
      <c r="D20" s="19">
        <f t="shared" si="7"/>
        <v>3800</v>
      </c>
      <c r="E20" s="20">
        <v>1700.0</v>
      </c>
      <c r="F20" s="26"/>
      <c r="G20" s="19">
        <f t="shared" si="8"/>
        <v>0</v>
      </c>
      <c r="H20" s="20">
        <v>1500.0</v>
      </c>
      <c r="I20" s="117"/>
      <c r="J20" s="19">
        <f t="shared" si="9"/>
        <v>0</v>
      </c>
      <c r="K20" s="19">
        <f t="shared" si="10"/>
        <v>3800</v>
      </c>
      <c r="L20" s="21">
        <f t="shared" si="11"/>
        <v>2</v>
      </c>
      <c r="M20" s="20">
        <v>1200.0</v>
      </c>
      <c r="N20" s="19">
        <v>144.0</v>
      </c>
      <c r="O20" s="19">
        <v>120.0</v>
      </c>
      <c r="P20" s="19">
        <f t="shared" si="12"/>
        <v>1400</v>
      </c>
      <c r="Q20" s="3"/>
      <c r="R20" s="3"/>
      <c r="S20" s="3"/>
      <c r="T20" s="3"/>
      <c r="U20" s="2"/>
      <c r="V20" s="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ht="20.25" customHeight="1">
      <c r="A21" s="22" t="s">
        <v>119</v>
      </c>
      <c r="B21" s="68">
        <v>860.0</v>
      </c>
      <c r="C21" s="26">
        <v>1.0</v>
      </c>
      <c r="D21" s="19">
        <f t="shared" si="7"/>
        <v>860</v>
      </c>
      <c r="E21" s="122">
        <v>750.0</v>
      </c>
      <c r="F21" s="26"/>
      <c r="G21" s="19">
        <f t="shared" si="8"/>
        <v>0</v>
      </c>
      <c r="H21" s="122">
        <v>700.0</v>
      </c>
      <c r="I21" s="19"/>
      <c r="J21" s="19">
        <f t="shared" si="9"/>
        <v>0</v>
      </c>
      <c r="K21" s="19">
        <f t="shared" si="10"/>
        <v>860</v>
      </c>
      <c r="L21" s="21">
        <f t="shared" si="11"/>
        <v>1</v>
      </c>
      <c r="M21" s="20"/>
      <c r="N21" s="19"/>
      <c r="O21" s="19"/>
      <c r="P21" s="19">
        <f t="shared" si="12"/>
        <v>860</v>
      </c>
      <c r="Q21" s="3"/>
      <c r="R21" s="3"/>
      <c r="S21" s="3"/>
      <c r="T21" s="3"/>
      <c r="U21" s="2"/>
      <c r="V21" s="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ht="20.25" customHeight="1">
      <c r="A22" s="121" t="s">
        <v>111</v>
      </c>
      <c r="B22" s="68">
        <v>800.0</v>
      </c>
      <c r="C22" s="26">
        <v>3.0</v>
      </c>
      <c r="D22" s="19">
        <f t="shared" si="7"/>
        <v>2400</v>
      </c>
      <c r="E22" s="20">
        <v>800.0</v>
      </c>
      <c r="F22" s="26"/>
      <c r="G22" s="19">
        <f t="shared" si="8"/>
        <v>0</v>
      </c>
      <c r="H22" s="20">
        <v>750.0</v>
      </c>
      <c r="I22" s="19"/>
      <c r="J22" s="19">
        <f t="shared" si="9"/>
        <v>0</v>
      </c>
      <c r="K22" s="19">
        <f t="shared" si="10"/>
        <v>2400</v>
      </c>
      <c r="L22" s="21">
        <f t="shared" si="11"/>
        <v>3</v>
      </c>
      <c r="M22" s="20">
        <v>600.0</v>
      </c>
      <c r="N22" s="19">
        <v>72.0</v>
      </c>
      <c r="O22" s="19">
        <v>60.0</v>
      </c>
      <c r="P22" s="19">
        <f t="shared" si="12"/>
        <v>600</v>
      </c>
      <c r="Q22" s="3"/>
      <c r="R22" s="3"/>
      <c r="S22" s="3"/>
      <c r="T22" s="3"/>
      <c r="U22" s="2"/>
      <c r="V22" s="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ht="20.25" customHeight="1">
      <c r="A23" s="22" t="s">
        <v>31</v>
      </c>
      <c r="B23" s="17">
        <v>2800.0</v>
      </c>
      <c r="C23" s="18"/>
      <c r="D23" s="19">
        <f t="shared" si="7"/>
        <v>0</v>
      </c>
      <c r="E23" s="20"/>
      <c r="F23" s="18"/>
      <c r="G23" s="19">
        <f t="shared" si="8"/>
        <v>0</v>
      </c>
      <c r="H23" s="20"/>
      <c r="I23" s="19"/>
      <c r="J23" s="19">
        <f t="shared" si="9"/>
        <v>0</v>
      </c>
      <c r="K23" s="19">
        <f t="shared" si="10"/>
        <v>0</v>
      </c>
      <c r="L23" s="21">
        <f t="shared" si="11"/>
        <v>0</v>
      </c>
      <c r="M23" s="20">
        <v>800.0</v>
      </c>
      <c r="N23" s="19">
        <v>96.0</v>
      </c>
      <c r="O23" s="19">
        <v>80.0</v>
      </c>
      <c r="P23" s="19">
        <f t="shared" si="12"/>
        <v>0</v>
      </c>
      <c r="Q23" s="3"/>
      <c r="R23" s="3"/>
      <c r="S23" s="3"/>
      <c r="T23" s="3"/>
      <c r="U23" s="2"/>
      <c r="V23" s="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ht="20.25" customHeight="1">
      <c r="A24" s="22" t="s">
        <v>32</v>
      </c>
      <c r="B24" s="17">
        <v>2000.0</v>
      </c>
      <c r="C24" s="18"/>
      <c r="D24" s="19">
        <f t="shared" si="7"/>
        <v>0</v>
      </c>
      <c r="E24" s="20">
        <v>1800.0</v>
      </c>
      <c r="F24" s="18"/>
      <c r="G24" s="19">
        <f t="shared" si="8"/>
        <v>0</v>
      </c>
      <c r="H24" s="20">
        <v>1500.0</v>
      </c>
      <c r="I24" s="19"/>
      <c r="J24" s="19">
        <f t="shared" si="9"/>
        <v>0</v>
      </c>
      <c r="K24" s="19">
        <f t="shared" si="10"/>
        <v>0</v>
      </c>
      <c r="L24" s="21">
        <f t="shared" si="11"/>
        <v>0</v>
      </c>
      <c r="M24" s="20">
        <v>800.0</v>
      </c>
      <c r="N24" s="19"/>
      <c r="O24" s="19"/>
      <c r="P24" s="19">
        <f t="shared" si="12"/>
        <v>0</v>
      </c>
      <c r="Q24" s="3"/>
      <c r="R24" s="3"/>
      <c r="S24" s="3"/>
      <c r="T24" s="3"/>
      <c r="U24" s="2"/>
      <c r="V24" s="2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ht="20.25" customHeight="1">
      <c r="A25" s="22" t="s">
        <v>33</v>
      </c>
      <c r="B25" s="17">
        <v>1500.0</v>
      </c>
      <c r="C25" s="26">
        <v>2.0</v>
      </c>
      <c r="D25" s="19">
        <f t="shared" si="7"/>
        <v>3000</v>
      </c>
      <c r="E25" s="20">
        <v>1400.0</v>
      </c>
      <c r="F25" s="18"/>
      <c r="G25" s="19">
        <f t="shared" si="8"/>
        <v>0</v>
      </c>
      <c r="H25" s="20">
        <v>1300.0</v>
      </c>
      <c r="I25" s="19"/>
      <c r="J25" s="19">
        <f t="shared" si="9"/>
        <v>0</v>
      </c>
      <c r="K25" s="19">
        <f t="shared" si="10"/>
        <v>3000</v>
      </c>
      <c r="L25" s="21">
        <f t="shared" si="11"/>
        <v>2</v>
      </c>
      <c r="M25" s="20">
        <v>800.0</v>
      </c>
      <c r="N25" s="19"/>
      <c r="O25" s="19"/>
      <c r="P25" s="19">
        <f t="shared" si="12"/>
        <v>1400</v>
      </c>
      <c r="Q25" s="3"/>
      <c r="R25" s="3"/>
      <c r="S25" s="3"/>
      <c r="T25" s="3"/>
      <c r="U25" s="2"/>
      <c r="V25" s="2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ht="20.25" customHeight="1">
      <c r="A26" s="22" t="s">
        <v>33</v>
      </c>
      <c r="B26" s="17">
        <v>1000.0</v>
      </c>
      <c r="C26" s="18"/>
      <c r="D26" s="19">
        <f t="shared" si="7"/>
        <v>0</v>
      </c>
      <c r="E26" s="20">
        <v>980.0</v>
      </c>
      <c r="F26" s="18"/>
      <c r="G26" s="19">
        <f t="shared" si="8"/>
        <v>0</v>
      </c>
      <c r="H26" s="20">
        <v>950.0</v>
      </c>
      <c r="I26" s="19"/>
      <c r="J26" s="19">
        <f t="shared" si="9"/>
        <v>0</v>
      </c>
      <c r="K26" s="19">
        <f t="shared" si="10"/>
        <v>0</v>
      </c>
      <c r="L26" s="21">
        <f t="shared" si="11"/>
        <v>0</v>
      </c>
      <c r="M26" s="20">
        <v>800.0</v>
      </c>
      <c r="N26" s="19"/>
      <c r="O26" s="19"/>
      <c r="P26" s="19">
        <f t="shared" si="12"/>
        <v>0</v>
      </c>
      <c r="Q26" s="3"/>
      <c r="R26" s="3"/>
      <c r="S26" s="3"/>
      <c r="T26" s="3"/>
      <c r="U26" s="2"/>
      <c r="V26" s="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ht="20.25" customHeight="1">
      <c r="A27" s="44" t="s">
        <v>34</v>
      </c>
      <c r="B27" s="17">
        <v>1500.0</v>
      </c>
      <c r="C27" s="26"/>
      <c r="D27" s="19">
        <f t="shared" si="7"/>
        <v>0</v>
      </c>
      <c r="E27" s="20"/>
      <c r="F27" s="18"/>
      <c r="G27" s="19">
        <f t="shared" si="8"/>
        <v>0</v>
      </c>
      <c r="H27" s="20"/>
      <c r="I27" s="32"/>
      <c r="J27" s="32">
        <f t="shared" si="9"/>
        <v>0</v>
      </c>
      <c r="K27" s="19">
        <f t="shared" si="10"/>
        <v>0</v>
      </c>
      <c r="L27" s="21">
        <f t="shared" si="11"/>
        <v>0</v>
      </c>
      <c r="M27" s="20">
        <v>800.0</v>
      </c>
      <c r="N27" s="19"/>
      <c r="O27" s="19"/>
      <c r="P27" s="19">
        <f t="shared" si="12"/>
        <v>0</v>
      </c>
      <c r="Q27" s="3"/>
      <c r="R27" s="3"/>
      <c r="S27" s="3"/>
      <c r="T27" s="3"/>
      <c r="U27" s="2"/>
      <c r="V27" s="2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ht="18.75" customHeight="1">
      <c r="A28" s="3"/>
      <c r="B28" s="33"/>
      <c r="C28" s="33" t="s">
        <v>26</v>
      </c>
      <c r="D28" s="33">
        <f>SUM(D19:D27)</f>
        <v>10060</v>
      </c>
      <c r="E28" s="33"/>
      <c r="F28" s="33" t="s">
        <v>26</v>
      </c>
      <c r="G28" s="34">
        <f>SUM(G19:G27)</f>
        <v>0</v>
      </c>
      <c r="H28" s="35"/>
      <c r="I28" s="35" t="s">
        <v>26</v>
      </c>
      <c r="J28" s="33">
        <f>SUM(J19:J27)</f>
        <v>0</v>
      </c>
      <c r="K28" s="118">
        <f t="shared" si="10"/>
        <v>10060</v>
      </c>
      <c r="L28" s="119">
        <f>SUM(L19:L27)</f>
        <v>8</v>
      </c>
      <c r="M28" s="35" t="s">
        <v>26</v>
      </c>
      <c r="N28" s="33"/>
      <c r="O28" s="33"/>
      <c r="P28" s="33">
        <f>SUM(P19:P27)</f>
        <v>4260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ht="27.0" customHeight="1">
      <c r="A29" s="45" t="s">
        <v>35</v>
      </c>
      <c r="B29" s="8" t="s">
        <v>2</v>
      </c>
      <c r="C29" s="9" t="s">
        <v>3</v>
      </c>
      <c r="D29" s="10" t="s">
        <v>4</v>
      </c>
      <c r="E29" s="8" t="s">
        <v>5</v>
      </c>
      <c r="F29" s="9" t="s">
        <v>3</v>
      </c>
      <c r="G29" s="9" t="s">
        <v>4</v>
      </c>
      <c r="H29" s="46" t="s">
        <v>6</v>
      </c>
      <c r="I29" s="11" t="s">
        <v>3</v>
      </c>
      <c r="J29" s="11" t="s">
        <v>7</v>
      </c>
      <c r="K29" s="116" t="s">
        <v>96</v>
      </c>
      <c r="L29" s="12" t="s">
        <v>8</v>
      </c>
      <c r="M29" s="8" t="s">
        <v>9</v>
      </c>
      <c r="N29" s="10" t="s">
        <v>10</v>
      </c>
      <c r="O29" s="10" t="s">
        <v>11</v>
      </c>
      <c r="P29" s="9" t="s">
        <v>12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ht="20.25" customHeight="1">
      <c r="A30" s="16" t="s">
        <v>36</v>
      </c>
      <c r="B30" s="17">
        <v>1450.0</v>
      </c>
      <c r="C30" s="26"/>
      <c r="D30" s="19">
        <f t="shared" ref="D30:D39" si="13">B30*C30</f>
        <v>0</v>
      </c>
      <c r="E30" s="20">
        <v>1400.0</v>
      </c>
      <c r="F30" s="26"/>
      <c r="G30" s="19">
        <f t="shared" ref="G30:G39" si="14">E30*F30</f>
        <v>0</v>
      </c>
      <c r="H30" s="20">
        <v>1300.0</v>
      </c>
      <c r="I30" s="117">
        <v>1.0</v>
      </c>
      <c r="J30" s="19">
        <f t="shared" ref="J30:J39" si="15">H30*I30</f>
        <v>1300</v>
      </c>
      <c r="K30" s="19">
        <f t="shared" ref="K30:K40" si="16">D30+G30+J30</f>
        <v>1300</v>
      </c>
      <c r="L30" s="21">
        <f t="shared" ref="L30:L39" si="17">C30+F30+I30</f>
        <v>1</v>
      </c>
      <c r="M30" s="20">
        <v>1000.0</v>
      </c>
      <c r="N30" s="19">
        <v>120.0</v>
      </c>
      <c r="O30" s="19">
        <v>100.0</v>
      </c>
      <c r="P30" s="19">
        <f t="shared" ref="P30:P39" si="18">((B30-M30)*C30)+((E30-M30)*F30)+((H30-M30)*I30)</f>
        <v>300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ht="20.25" customHeight="1">
      <c r="A31" s="121" t="s">
        <v>97</v>
      </c>
      <c r="B31" s="68">
        <v>150.0</v>
      </c>
      <c r="C31" s="26"/>
      <c r="D31" s="19">
        <f t="shared" si="13"/>
        <v>0</v>
      </c>
      <c r="E31" s="122">
        <v>140.0</v>
      </c>
      <c r="F31" s="18"/>
      <c r="G31" s="19">
        <f t="shared" si="14"/>
        <v>0</v>
      </c>
      <c r="H31" s="122">
        <v>135.0</v>
      </c>
      <c r="I31" s="19"/>
      <c r="J31" s="19">
        <f t="shared" si="15"/>
        <v>0</v>
      </c>
      <c r="K31" s="19">
        <f t="shared" si="16"/>
        <v>0</v>
      </c>
      <c r="L31" s="21">
        <f t="shared" si="17"/>
        <v>0</v>
      </c>
      <c r="M31" s="122">
        <v>110.0</v>
      </c>
      <c r="N31" s="117">
        <v>12.0</v>
      </c>
      <c r="O31" s="117">
        <v>10.0</v>
      </c>
      <c r="P31" s="19">
        <f t="shared" si="18"/>
        <v>0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ht="20.25" customHeight="1">
      <c r="A32" s="121" t="s">
        <v>108</v>
      </c>
      <c r="B32" s="68">
        <v>150.0</v>
      </c>
      <c r="C32" s="26"/>
      <c r="D32" s="19">
        <f t="shared" si="13"/>
        <v>0</v>
      </c>
      <c r="E32" s="122">
        <v>140.0</v>
      </c>
      <c r="F32" s="18"/>
      <c r="G32" s="19">
        <f t="shared" si="14"/>
        <v>0</v>
      </c>
      <c r="H32" s="122">
        <v>135.0</v>
      </c>
      <c r="I32" s="19"/>
      <c r="J32" s="19">
        <f t="shared" si="15"/>
        <v>0</v>
      </c>
      <c r="K32" s="19">
        <f t="shared" si="16"/>
        <v>0</v>
      </c>
      <c r="L32" s="21">
        <f t="shared" si="17"/>
        <v>0</v>
      </c>
      <c r="M32" s="122">
        <v>100.0</v>
      </c>
      <c r="N32" s="117">
        <v>12.0</v>
      </c>
      <c r="O32" s="117">
        <v>10.0</v>
      </c>
      <c r="P32" s="19">
        <f t="shared" si="18"/>
        <v>0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ht="20.25" customHeight="1">
      <c r="A33" s="121" t="s">
        <v>115</v>
      </c>
      <c r="B33" s="68">
        <v>375.0</v>
      </c>
      <c r="C33" s="26"/>
      <c r="D33" s="19">
        <f t="shared" si="13"/>
        <v>0</v>
      </c>
      <c r="E33" s="20">
        <v>360.0</v>
      </c>
      <c r="F33" s="18"/>
      <c r="G33" s="19">
        <f t="shared" si="14"/>
        <v>0</v>
      </c>
      <c r="H33" s="20">
        <v>340.0</v>
      </c>
      <c r="I33" s="19"/>
      <c r="J33" s="19">
        <f t="shared" si="15"/>
        <v>0</v>
      </c>
      <c r="K33" s="19">
        <f t="shared" si="16"/>
        <v>0</v>
      </c>
      <c r="L33" s="21">
        <f t="shared" si="17"/>
        <v>0</v>
      </c>
      <c r="M33" s="20">
        <v>280.0</v>
      </c>
      <c r="N33" s="19">
        <v>33.6</v>
      </c>
      <c r="O33" s="19">
        <v>28.0</v>
      </c>
      <c r="P33" s="19">
        <f t="shared" si="18"/>
        <v>0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ht="20.25" customHeight="1">
      <c r="A34" s="22" t="s">
        <v>37</v>
      </c>
      <c r="B34" s="17">
        <v>375.0</v>
      </c>
      <c r="C34" s="26">
        <v>14.0</v>
      </c>
      <c r="D34" s="19">
        <f t="shared" si="13"/>
        <v>5250</v>
      </c>
      <c r="E34" s="20">
        <v>360.0</v>
      </c>
      <c r="F34" s="18"/>
      <c r="G34" s="19">
        <f t="shared" si="14"/>
        <v>0</v>
      </c>
      <c r="H34" s="20">
        <v>340.0</v>
      </c>
      <c r="I34" s="19"/>
      <c r="J34" s="19">
        <f t="shared" si="15"/>
        <v>0</v>
      </c>
      <c r="K34" s="19">
        <f t="shared" si="16"/>
        <v>5250</v>
      </c>
      <c r="L34" s="21">
        <f t="shared" si="17"/>
        <v>14</v>
      </c>
      <c r="M34" s="20">
        <v>280.0</v>
      </c>
      <c r="N34" s="19">
        <v>33.6</v>
      </c>
      <c r="O34" s="19">
        <v>28.0</v>
      </c>
      <c r="P34" s="19">
        <f t="shared" si="18"/>
        <v>1330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ht="20.25" customHeight="1">
      <c r="A35" s="47" t="s">
        <v>38</v>
      </c>
      <c r="B35" s="42">
        <v>430.0</v>
      </c>
      <c r="C35" s="48">
        <v>5.0</v>
      </c>
      <c r="D35" s="32">
        <f t="shared" si="13"/>
        <v>2150</v>
      </c>
      <c r="E35" s="20">
        <v>400.0</v>
      </c>
      <c r="F35" s="48"/>
      <c r="G35" s="32">
        <f t="shared" si="14"/>
        <v>0</v>
      </c>
      <c r="H35" s="20">
        <v>350.0</v>
      </c>
      <c r="I35" s="82"/>
      <c r="J35" s="32">
        <f t="shared" si="15"/>
        <v>0</v>
      </c>
      <c r="K35" s="19">
        <f t="shared" si="16"/>
        <v>2150</v>
      </c>
      <c r="L35" s="21">
        <f t="shared" si="17"/>
        <v>5</v>
      </c>
      <c r="M35" s="20">
        <v>260.0</v>
      </c>
      <c r="N35" s="19">
        <v>31.2</v>
      </c>
      <c r="O35" s="19">
        <v>26.0</v>
      </c>
      <c r="P35" s="19">
        <f t="shared" si="18"/>
        <v>850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ht="20.25" customHeight="1">
      <c r="A36" s="49" t="s">
        <v>39</v>
      </c>
      <c r="B36" s="17">
        <v>450.0</v>
      </c>
      <c r="C36" s="26">
        <v>1.0</v>
      </c>
      <c r="D36" s="19">
        <f t="shared" si="13"/>
        <v>450</v>
      </c>
      <c r="E36" s="20">
        <v>430.0</v>
      </c>
      <c r="F36" s="26"/>
      <c r="G36" s="19">
        <f t="shared" si="14"/>
        <v>0</v>
      </c>
      <c r="H36" s="20">
        <v>400.0</v>
      </c>
      <c r="I36" s="117"/>
      <c r="J36" s="19">
        <f t="shared" si="15"/>
        <v>0</v>
      </c>
      <c r="K36" s="19">
        <f t="shared" si="16"/>
        <v>450</v>
      </c>
      <c r="L36" s="21">
        <f t="shared" si="17"/>
        <v>1</v>
      </c>
      <c r="M36" s="20">
        <v>330.0</v>
      </c>
      <c r="N36" s="19">
        <v>39.6</v>
      </c>
      <c r="O36" s="19">
        <v>33.0</v>
      </c>
      <c r="P36" s="19">
        <f t="shared" si="18"/>
        <v>120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ht="19.5" customHeight="1">
      <c r="A37" s="50" t="s">
        <v>117</v>
      </c>
      <c r="B37" s="17">
        <v>450.0</v>
      </c>
      <c r="C37" s="26">
        <v>3.0</v>
      </c>
      <c r="D37" s="19">
        <f t="shared" si="13"/>
        <v>1350</v>
      </c>
      <c r="E37" s="20">
        <v>400.0</v>
      </c>
      <c r="F37" s="26"/>
      <c r="G37" s="19">
        <f t="shared" si="14"/>
        <v>0</v>
      </c>
      <c r="H37" s="20">
        <v>375.0</v>
      </c>
      <c r="I37" s="117"/>
      <c r="J37" s="19">
        <f t="shared" si="15"/>
        <v>0</v>
      </c>
      <c r="K37" s="19">
        <f t="shared" si="16"/>
        <v>1350</v>
      </c>
      <c r="L37" s="21">
        <f t="shared" si="17"/>
        <v>3</v>
      </c>
      <c r="M37" s="20">
        <v>280.0</v>
      </c>
      <c r="N37" s="19">
        <v>33.6</v>
      </c>
      <c r="O37" s="19">
        <v>28.0</v>
      </c>
      <c r="P37" s="32">
        <f t="shared" si="18"/>
        <v>510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ht="19.5" customHeight="1">
      <c r="A38" s="50" t="s">
        <v>118</v>
      </c>
      <c r="B38" s="17">
        <v>450.0</v>
      </c>
      <c r="C38" s="26">
        <v>1.0</v>
      </c>
      <c r="D38" s="19">
        <f t="shared" si="13"/>
        <v>450</v>
      </c>
      <c r="E38" s="51">
        <v>430.0</v>
      </c>
      <c r="F38" s="18"/>
      <c r="G38" s="19">
        <f t="shared" si="14"/>
        <v>0</v>
      </c>
      <c r="H38" s="20">
        <v>400.0</v>
      </c>
      <c r="I38" s="19"/>
      <c r="J38" s="19">
        <f t="shared" si="15"/>
        <v>0</v>
      </c>
      <c r="K38" s="19">
        <f t="shared" si="16"/>
        <v>450</v>
      </c>
      <c r="L38" s="21">
        <f t="shared" si="17"/>
        <v>1</v>
      </c>
      <c r="M38" s="20">
        <v>330.0</v>
      </c>
      <c r="N38" s="19">
        <v>39.6</v>
      </c>
      <c r="O38" s="19">
        <v>33.0</v>
      </c>
      <c r="P38" s="32">
        <f t="shared" si="18"/>
        <v>120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ht="19.5" customHeight="1">
      <c r="A39" s="31" t="s">
        <v>41</v>
      </c>
      <c r="B39" s="17">
        <v>220.0</v>
      </c>
      <c r="C39" s="18"/>
      <c r="D39" s="19">
        <f t="shared" si="13"/>
        <v>0</v>
      </c>
      <c r="E39" s="51"/>
      <c r="F39" s="18"/>
      <c r="G39" s="19">
        <f t="shared" si="14"/>
        <v>0</v>
      </c>
      <c r="H39" s="20"/>
      <c r="I39" s="19"/>
      <c r="J39" s="19">
        <f t="shared" si="15"/>
        <v>0</v>
      </c>
      <c r="K39" s="19">
        <f t="shared" si="16"/>
        <v>0</v>
      </c>
      <c r="L39" s="21">
        <f t="shared" si="17"/>
        <v>0</v>
      </c>
      <c r="M39" s="20">
        <v>120.0</v>
      </c>
      <c r="N39" s="19"/>
      <c r="O39" s="19"/>
      <c r="P39" s="32">
        <f t="shared" si="18"/>
        <v>0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ht="15.75" customHeight="1">
      <c r="A40" s="3"/>
      <c r="B40" s="33"/>
      <c r="C40" s="33" t="s">
        <v>26</v>
      </c>
      <c r="D40" s="33">
        <f>SUM(D30:D39)</f>
        <v>9650</v>
      </c>
      <c r="E40" s="33"/>
      <c r="F40" s="33" t="s">
        <v>26</v>
      </c>
      <c r="G40" s="34">
        <f>SUM(G30:G39)</f>
        <v>0</v>
      </c>
      <c r="H40" s="35"/>
      <c r="I40" s="35" t="s">
        <v>26</v>
      </c>
      <c r="J40" s="33">
        <f>SUM(J30:J39)</f>
        <v>1300</v>
      </c>
      <c r="K40" s="118">
        <f t="shared" si="16"/>
        <v>10950</v>
      </c>
      <c r="L40" s="119"/>
      <c r="M40" s="35" t="s">
        <v>26</v>
      </c>
      <c r="N40" s="33"/>
      <c r="O40" s="33"/>
      <c r="P40" s="33">
        <f>SUM(P27:P35)</f>
        <v>6740</v>
      </c>
      <c r="Q40" s="3"/>
      <c r="R40" s="3"/>
      <c r="S40" s="3"/>
      <c r="T40" s="3"/>
      <c r="U40" s="2"/>
      <c r="V40" s="2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ht="27.0" customHeight="1">
      <c r="A41" s="139" t="s">
        <v>112</v>
      </c>
      <c r="B41" s="8" t="s">
        <v>2</v>
      </c>
      <c r="C41" s="9" t="s">
        <v>3</v>
      </c>
      <c r="D41" s="10" t="s">
        <v>4</v>
      </c>
      <c r="E41" s="8" t="s">
        <v>5</v>
      </c>
      <c r="F41" s="9" t="s">
        <v>3</v>
      </c>
      <c r="G41" s="9" t="s">
        <v>4</v>
      </c>
      <c r="H41" s="46" t="s">
        <v>6</v>
      </c>
      <c r="I41" s="11" t="s">
        <v>3</v>
      </c>
      <c r="J41" s="11" t="s">
        <v>7</v>
      </c>
      <c r="K41" s="116" t="s">
        <v>96</v>
      </c>
      <c r="L41" s="12" t="s">
        <v>8</v>
      </c>
      <c r="M41" s="8" t="s">
        <v>9</v>
      </c>
      <c r="N41" s="10" t="s">
        <v>10</v>
      </c>
      <c r="O41" s="10" t="s">
        <v>11</v>
      </c>
      <c r="P41" s="9" t="s">
        <v>12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ht="19.5" customHeight="1">
      <c r="A42" s="50" t="s">
        <v>113</v>
      </c>
      <c r="B42" s="68">
        <v>400.0</v>
      </c>
      <c r="C42" s="26"/>
      <c r="D42" s="19">
        <f>B42*C42</f>
        <v>0</v>
      </c>
      <c r="E42" s="51"/>
      <c r="F42" s="18"/>
      <c r="G42" s="19">
        <f>E42*F42</f>
        <v>0</v>
      </c>
      <c r="H42" s="20"/>
      <c r="I42" s="19"/>
      <c r="J42" s="19">
        <f>H42*I42</f>
        <v>0</v>
      </c>
      <c r="K42" s="19">
        <f t="shared" ref="K42:K43" si="19">D42+G42+J42</f>
        <v>0</v>
      </c>
      <c r="L42" s="21">
        <f>C42+F42+I42</f>
        <v>0</v>
      </c>
      <c r="M42" s="122">
        <v>350.0</v>
      </c>
      <c r="N42" s="19"/>
      <c r="O42" s="19"/>
      <c r="P42" s="32">
        <f>((B42-M42)*C42)+((E42-M42)*F42)+((H42-M42)*I42)</f>
        <v>0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ht="15.75" customHeight="1">
      <c r="A43" s="3"/>
      <c r="B43" s="33"/>
      <c r="C43" s="33" t="s">
        <v>26</v>
      </c>
      <c r="D43" s="33">
        <f>D42</f>
        <v>0</v>
      </c>
      <c r="E43" s="33"/>
      <c r="F43" s="33" t="s">
        <v>26</v>
      </c>
      <c r="G43" s="34">
        <f>G42</f>
        <v>0</v>
      </c>
      <c r="H43" s="35"/>
      <c r="I43" s="35" t="s">
        <v>26</v>
      </c>
      <c r="J43" s="33">
        <f>J42</f>
        <v>0</v>
      </c>
      <c r="K43" s="118">
        <f t="shared" si="19"/>
        <v>0</v>
      </c>
      <c r="L43" s="119"/>
      <c r="M43" s="35" t="s">
        <v>26</v>
      </c>
      <c r="N43" s="33"/>
      <c r="O43" s="33"/>
      <c r="P43" s="33">
        <f>SUM(P30:P39)</f>
        <v>3230</v>
      </c>
      <c r="Q43" s="3"/>
      <c r="R43" s="3"/>
      <c r="S43" s="3"/>
      <c r="T43" s="3"/>
      <c r="U43" s="2"/>
      <c r="V43" s="2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ht="25.5" customHeight="1">
      <c r="A44" s="36" t="s">
        <v>42</v>
      </c>
      <c r="B44" s="8" t="s">
        <v>2</v>
      </c>
      <c r="C44" s="37" t="s">
        <v>3</v>
      </c>
      <c r="D44" s="38" t="s">
        <v>4</v>
      </c>
      <c r="E44" s="39" t="s">
        <v>5</v>
      </c>
      <c r="F44" s="37" t="s">
        <v>3</v>
      </c>
      <c r="G44" s="37" t="s">
        <v>4</v>
      </c>
      <c r="H44" s="40" t="s">
        <v>6</v>
      </c>
      <c r="I44" s="41" t="s">
        <v>3</v>
      </c>
      <c r="J44" s="41" t="s">
        <v>7</v>
      </c>
      <c r="K44" s="116" t="s">
        <v>96</v>
      </c>
      <c r="L44" s="12" t="s">
        <v>8</v>
      </c>
      <c r="M44" s="8" t="s">
        <v>9</v>
      </c>
      <c r="N44" s="10" t="s">
        <v>10</v>
      </c>
      <c r="O44" s="10" t="s">
        <v>11</v>
      </c>
      <c r="P44" s="41" t="s">
        <v>12</v>
      </c>
      <c r="Q44" s="3"/>
      <c r="R44" s="3"/>
      <c r="S44" s="3"/>
      <c r="T44" s="3"/>
      <c r="U44" s="2"/>
      <c r="V44" s="2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ht="20.25" customHeight="1">
      <c r="A45" s="22" t="s">
        <v>43</v>
      </c>
      <c r="B45" s="17">
        <v>250.0</v>
      </c>
      <c r="C45" s="18"/>
      <c r="D45" s="18">
        <f t="shared" ref="D45:D65" si="20">B45*C45</f>
        <v>0</v>
      </c>
      <c r="E45" s="20"/>
      <c r="F45" s="18"/>
      <c r="G45" s="18">
        <f t="shared" ref="G45:G65" si="21">E45*F45</f>
        <v>0</v>
      </c>
      <c r="H45" s="20"/>
      <c r="I45" s="19"/>
      <c r="J45" s="21">
        <f t="shared" ref="J45:J65" si="22">H45*I45</f>
        <v>0</v>
      </c>
      <c r="K45" s="19">
        <f t="shared" ref="K45:K66" si="23">D45+G45+J45</f>
        <v>0</v>
      </c>
      <c r="L45" s="21">
        <f t="shared" ref="L45:L65" si="24">C45+F45+I45</f>
        <v>0</v>
      </c>
      <c r="M45" s="20"/>
      <c r="N45" s="19"/>
      <c r="O45" s="19"/>
      <c r="P45" s="21">
        <f t="shared" ref="P45:P63" si="25">((B45-M45)*C45)+((E45-M45)*F45)+((H45-M45)*I45)</f>
        <v>0</v>
      </c>
      <c r="Q45" s="3"/>
      <c r="R45" s="3"/>
      <c r="S45" s="3"/>
      <c r="T45" s="3"/>
      <c r="U45" s="2"/>
      <c r="V45" s="2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ht="20.25" customHeight="1">
      <c r="A46" s="44" t="s">
        <v>44</v>
      </c>
      <c r="B46" s="17">
        <v>250.0</v>
      </c>
      <c r="C46" s="18"/>
      <c r="D46" s="18">
        <f t="shared" si="20"/>
        <v>0</v>
      </c>
      <c r="E46" s="122">
        <v>150.0</v>
      </c>
      <c r="F46" s="26"/>
      <c r="G46" s="18">
        <f t="shared" si="21"/>
        <v>0</v>
      </c>
      <c r="H46" s="20"/>
      <c r="I46" s="32"/>
      <c r="J46" s="52">
        <f t="shared" si="22"/>
        <v>0</v>
      </c>
      <c r="K46" s="19">
        <f t="shared" si="23"/>
        <v>0</v>
      </c>
      <c r="L46" s="21">
        <f t="shared" si="24"/>
        <v>0</v>
      </c>
      <c r="M46" s="20"/>
      <c r="N46" s="19"/>
      <c r="O46" s="19"/>
      <c r="P46" s="52">
        <f t="shared" si="25"/>
        <v>0</v>
      </c>
      <c r="Q46" s="3"/>
      <c r="R46" s="3"/>
      <c r="S46" s="3"/>
      <c r="T46" s="3"/>
      <c r="U46" s="2"/>
      <c r="V46" s="2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ht="20.25" customHeight="1">
      <c r="A47" s="53" t="s">
        <v>45</v>
      </c>
      <c r="B47" s="17">
        <v>50.0</v>
      </c>
      <c r="C47" s="26"/>
      <c r="D47" s="18">
        <f t="shared" si="20"/>
        <v>0</v>
      </c>
      <c r="E47" s="20">
        <v>35.0</v>
      </c>
      <c r="F47" s="18"/>
      <c r="G47" s="18">
        <f t="shared" si="21"/>
        <v>0</v>
      </c>
      <c r="H47" s="20"/>
      <c r="I47" s="19"/>
      <c r="J47" s="21">
        <f t="shared" si="22"/>
        <v>0</v>
      </c>
      <c r="K47" s="19">
        <f t="shared" si="23"/>
        <v>0</v>
      </c>
      <c r="L47" s="21">
        <f t="shared" si="24"/>
        <v>0</v>
      </c>
      <c r="M47" s="20"/>
      <c r="N47" s="19"/>
      <c r="O47" s="19"/>
      <c r="P47" s="21">
        <f t="shared" si="25"/>
        <v>0</v>
      </c>
      <c r="Q47" s="3"/>
      <c r="R47" s="3"/>
      <c r="S47" s="3"/>
      <c r="T47" s="3"/>
      <c r="U47" s="2"/>
      <c r="V47" s="2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ht="20.25" customHeight="1">
      <c r="A48" s="22" t="s">
        <v>46</v>
      </c>
      <c r="B48" s="17">
        <v>150.0</v>
      </c>
      <c r="C48" s="26">
        <v>10.0</v>
      </c>
      <c r="D48" s="19">
        <f t="shared" si="20"/>
        <v>1500</v>
      </c>
      <c r="E48" s="20">
        <v>120.0</v>
      </c>
      <c r="F48" s="18"/>
      <c r="G48" s="18">
        <f t="shared" si="21"/>
        <v>0</v>
      </c>
      <c r="H48" s="20">
        <v>75.0</v>
      </c>
      <c r="I48" s="19"/>
      <c r="J48" s="21">
        <f t="shared" si="22"/>
        <v>0</v>
      </c>
      <c r="K48" s="19">
        <f t="shared" si="23"/>
        <v>1500</v>
      </c>
      <c r="L48" s="21">
        <f t="shared" si="24"/>
        <v>10</v>
      </c>
      <c r="M48" s="20"/>
      <c r="N48" s="19"/>
      <c r="O48" s="19"/>
      <c r="P48" s="19">
        <f t="shared" si="25"/>
        <v>1500</v>
      </c>
      <c r="Q48" s="3"/>
      <c r="R48" s="3"/>
      <c r="S48" s="3"/>
      <c r="T48" s="3"/>
      <c r="U48" s="2"/>
      <c r="V48" s="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ht="20.25" customHeight="1">
      <c r="A49" s="22" t="s">
        <v>47</v>
      </c>
      <c r="B49" s="17">
        <v>800.0</v>
      </c>
      <c r="C49" s="18"/>
      <c r="D49" s="18">
        <f t="shared" si="20"/>
        <v>0</v>
      </c>
      <c r="E49" s="20">
        <v>750.0</v>
      </c>
      <c r="F49" s="18"/>
      <c r="G49" s="18">
        <f t="shared" si="21"/>
        <v>0</v>
      </c>
      <c r="H49" s="20">
        <v>700.0</v>
      </c>
      <c r="I49" s="19"/>
      <c r="J49" s="21">
        <f t="shared" si="22"/>
        <v>0</v>
      </c>
      <c r="K49" s="19">
        <f t="shared" si="23"/>
        <v>0</v>
      </c>
      <c r="L49" s="21">
        <f t="shared" si="24"/>
        <v>0</v>
      </c>
      <c r="M49" s="20"/>
      <c r="N49" s="19"/>
      <c r="O49" s="19"/>
      <c r="P49" s="19">
        <f t="shared" si="25"/>
        <v>0</v>
      </c>
      <c r="Q49" s="3"/>
      <c r="R49" s="3"/>
      <c r="S49" s="3"/>
      <c r="T49" s="3"/>
      <c r="U49" s="2"/>
      <c r="V49" s="2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ht="20.25" customHeight="1">
      <c r="A50" s="54" t="s">
        <v>48</v>
      </c>
      <c r="B50" s="25">
        <v>190.0</v>
      </c>
      <c r="C50" s="55">
        <v>1.0</v>
      </c>
      <c r="D50" s="56">
        <f t="shared" si="20"/>
        <v>190</v>
      </c>
      <c r="E50" s="20">
        <v>175.0</v>
      </c>
      <c r="F50" s="141"/>
      <c r="G50" s="56">
        <f t="shared" si="21"/>
        <v>0</v>
      </c>
      <c r="H50" s="20">
        <v>150.0</v>
      </c>
      <c r="I50" s="28"/>
      <c r="J50" s="58">
        <f t="shared" si="22"/>
        <v>0</v>
      </c>
      <c r="K50" s="19">
        <f t="shared" si="23"/>
        <v>190</v>
      </c>
      <c r="L50" s="21">
        <f t="shared" si="24"/>
        <v>1</v>
      </c>
      <c r="M50" s="20">
        <v>117.0</v>
      </c>
      <c r="N50" s="27">
        <v>14.04</v>
      </c>
      <c r="O50" s="27">
        <v>11.7</v>
      </c>
      <c r="P50" s="19">
        <f t="shared" si="25"/>
        <v>73</v>
      </c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  <row r="51" ht="20.25" customHeight="1">
      <c r="A51" s="59" t="s">
        <v>48</v>
      </c>
      <c r="B51" s="60">
        <v>180.0</v>
      </c>
      <c r="C51" s="137">
        <v>2.0</v>
      </c>
      <c r="D51" s="61">
        <f t="shared" si="20"/>
        <v>360</v>
      </c>
      <c r="E51" s="20">
        <v>165.0</v>
      </c>
      <c r="F51" s="62"/>
      <c r="G51" s="61">
        <f t="shared" si="21"/>
        <v>0</v>
      </c>
      <c r="H51" s="20">
        <v>140.0</v>
      </c>
      <c r="I51" s="27"/>
      <c r="J51" s="63">
        <f t="shared" si="22"/>
        <v>0</v>
      </c>
      <c r="K51" s="19">
        <f t="shared" si="23"/>
        <v>360</v>
      </c>
      <c r="L51" s="21">
        <f t="shared" si="24"/>
        <v>2</v>
      </c>
      <c r="M51" s="20">
        <v>110.0</v>
      </c>
      <c r="N51" s="27">
        <v>13.2</v>
      </c>
      <c r="O51" s="27">
        <v>11.0</v>
      </c>
      <c r="P51" s="32">
        <f t="shared" si="25"/>
        <v>140</v>
      </c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</row>
    <row r="52" ht="20.25" customHeight="1">
      <c r="A52" s="64" t="s">
        <v>49</v>
      </c>
      <c r="B52" s="17">
        <v>75.0</v>
      </c>
      <c r="C52" s="18"/>
      <c r="D52" s="18">
        <f t="shared" si="20"/>
        <v>0</v>
      </c>
      <c r="E52" s="20"/>
      <c r="F52" s="18"/>
      <c r="G52" s="18">
        <f t="shared" si="21"/>
        <v>0</v>
      </c>
      <c r="H52" s="20"/>
      <c r="I52" s="19"/>
      <c r="J52" s="21">
        <f t="shared" si="22"/>
        <v>0</v>
      </c>
      <c r="K52" s="19">
        <f t="shared" si="23"/>
        <v>0</v>
      </c>
      <c r="L52" s="21">
        <f t="shared" si="24"/>
        <v>0</v>
      </c>
      <c r="M52" s="20"/>
      <c r="N52" s="19"/>
      <c r="O52" s="19"/>
      <c r="P52" s="32">
        <f t="shared" si="25"/>
        <v>0</v>
      </c>
      <c r="Q52" s="3"/>
      <c r="R52" s="3"/>
      <c r="S52" s="3"/>
      <c r="T52" s="3"/>
      <c r="U52" s="2"/>
      <c r="V52" s="2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ht="20.25" customHeight="1">
      <c r="A53" s="22" t="s">
        <v>49</v>
      </c>
      <c r="B53" s="17">
        <v>100.0</v>
      </c>
      <c r="C53" s="26"/>
      <c r="D53" s="18">
        <f t="shared" si="20"/>
        <v>0</v>
      </c>
      <c r="E53" s="20">
        <v>80.0</v>
      </c>
      <c r="F53" s="26"/>
      <c r="G53" s="18">
        <f t="shared" si="21"/>
        <v>0</v>
      </c>
      <c r="H53" s="20">
        <v>70.0</v>
      </c>
      <c r="I53" s="19"/>
      <c r="J53" s="21">
        <f t="shared" si="22"/>
        <v>0</v>
      </c>
      <c r="K53" s="19">
        <f t="shared" si="23"/>
        <v>0</v>
      </c>
      <c r="L53" s="21">
        <f t="shared" si="24"/>
        <v>0</v>
      </c>
      <c r="M53" s="20"/>
      <c r="N53" s="19"/>
      <c r="O53" s="19"/>
      <c r="P53" s="21">
        <f t="shared" si="25"/>
        <v>0</v>
      </c>
      <c r="Q53" s="3"/>
      <c r="R53" s="3"/>
      <c r="S53" s="3"/>
      <c r="T53" s="3"/>
      <c r="U53" s="2"/>
      <c r="V53" s="2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ht="20.25" customHeight="1">
      <c r="A54" s="22" t="s">
        <v>50</v>
      </c>
      <c r="B54" s="17">
        <v>600.0</v>
      </c>
      <c r="C54" s="26"/>
      <c r="D54" s="18">
        <f t="shared" si="20"/>
        <v>0</v>
      </c>
      <c r="E54" s="20">
        <v>500.0</v>
      </c>
      <c r="F54" s="18"/>
      <c r="G54" s="18">
        <f t="shared" si="21"/>
        <v>0</v>
      </c>
      <c r="H54" s="20">
        <v>400.0</v>
      </c>
      <c r="I54" s="19"/>
      <c r="J54" s="21">
        <f t="shared" si="22"/>
        <v>0</v>
      </c>
      <c r="K54" s="19">
        <f t="shared" si="23"/>
        <v>0</v>
      </c>
      <c r="L54" s="21">
        <f t="shared" si="24"/>
        <v>0</v>
      </c>
      <c r="M54" s="20"/>
      <c r="N54" s="19"/>
      <c r="O54" s="19"/>
      <c r="P54" s="21">
        <f t="shared" si="25"/>
        <v>0</v>
      </c>
      <c r="Q54" s="3"/>
      <c r="R54" s="3"/>
      <c r="S54" s="3"/>
      <c r="T54" s="3"/>
      <c r="U54" s="2"/>
      <c r="V54" s="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ht="20.25" customHeight="1">
      <c r="A55" s="22" t="s">
        <v>51</v>
      </c>
      <c r="B55" s="17">
        <v>150.0</v>
      </c>
      <c r="C55" s="26">
        <v>4.0</v>
      </c>
      <c r="D55" s="18">
        <f t="shared" si="20"/>
        <v>600</v>
      </c>
      <c r="E55" s="122">
        <v>120.0</v>
      </c>
      <c r="F55" s="26"/>
      <c r="G55" s="18">
        <f t="shared" si="21"/>
        <v>0</v>
      </c>
      <c r="H55" s="20">
        <v>100.0</v>
      </c>
      <c r="I55" s="19"/>
      <c r="J55" s="21">
        <f t="shared" si="22"/>
        <v>0</v>
      </c>
      <c r="K55" s="19">
        <f t="shared" si="23"/>
        <v>600</v>
      </c>
      <c r="L55" s="21">
        <f t="shared" si="24"/>
        <v>4</v>
      </c>
      <c r="M55" s="20"/>
      <c r="N55" s="19"/>
      <c r="O55" s="19"/>
      <c r="P55" s="21">
        <f t="shared" si="25"/>
        <v>600</v>
      </c>
      <c r="Q55" s="3"/>
      <c r="R55" s="3"/>
      <c r="S55" s="3"/>
      <c r="T55" s="3"/>
      <c r="U55" s="2"/>
      <c r="V55" s="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ht="20.25" customHeight="1">
      <c r="A56" s="65" t="s">
        <v>52</v>
      </c>
      <c r="B56" s="17">
        <v>200.0</v>
      </c>
      <c r="C56" s="26">
        <v>1.0</v>
      </c>
      <c r="D56" s="18">
        <f t="shared" si="20"/>
        <v>200</v>
      </c>
      <c r="E56" s="20">
        <v>175.0</v>
      </c>
      <c r="F56" s="18"/>
      <c r="G56" s="18">
        <f t="shared" si="21"/>
        <v>0</v>
      </c>
      <c r="H56" s="20">
        <v>150.0</v>
      </c>
      <c r="I56" s="32"/>
      <c r="J56" s="52">
        <f t="shared" si="22"/>
        <v>0</v>
      </c>
      <c r="K56" s="19">
        <f t="shared" si="23"/>
        <v>200</v>
      </c>
      <c r="L56" s="21">
        <f t="shared" si="24"/>
        <v>1</v>
      </c>
      <c r="M56" s="20"/>
      <c r="N56" s="19"/>
      <c r="O56" s="19"/>
      <c r="P56" s="52">
        <f t="shared" si="25"/>
        <v>200</v>
      </c>
      <c r="Q56" s="3"/>
      <c r="R56" s="3"/>
      <c r="S56" s="3"/>
      <c r="T56" s="3"/>
      <c r="U56" s="2"/>
      <c r="V56" s="2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ht="20.25" customHeight="1">
      <c r="A57" s="22" t="s">
        <v>53</v>
      </c>
      <c r="B57" s="17">
        <v>250.0</v>
      </c>
      <c r="C57" s="26">
        <v>27.0</v>
      </c>
      <c r="D57" s="18">
        <f t="shared" si="20"/>
        <v>6750</v>
      </c>
      <c r="E57" s="20">
        <v>230.0</v>
      </c>
      <c r="F57" s="18"/>
      <c r="G57" s="18">
        <f t="shared" si="21"/>
        <v>0</v>
      </c>
      <c r="H57" s="20">
        <v>200.0</v>
      </c>
      <c r="I57" s="117"/>
      <c r="J57" s="21">
        <f t="shared" si="22"/>
        <v>0</v>
      </c>
      <c r="K57" s="19">
        <f t="shared" si="23"/>
        <v>6750</v>
      </c>
      <c r="L57" s="21">
        <f t="shared" si="24"/>
        <v>27</v>
      </c>
      <c r="M57" s="20"/>
      <c r="N57" s="19"/>
      <c r="O57" s="19"/>
      <c r="P57" s="21">
        <f t="shared" si="25"/>
        <v>6750</v>
      </c>
      <c r="Q57" s="3"/>
      <c r="R57" s="3"/>
      <c r="S57" s="3"/>
      <c r="T57" s="3"/>
      <c r="U57" s="2"/>
      <c r="V57" s="2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ht="20.25" customHeight="1">
      <c r="A58" s="22" t="s">
        <v>54</v>
      </c>
      <c r="B58" s="17">
        <v>120.0</v>
      </c>
      <c r="C58" s="18"/>
      <c r="D58" s="18">
        <f t="shared" si="20"/>
        <v>0</v>
      </c>
      <c r="E58" s="20">
        <v>100.0</v>
      </c>
      <c r="F58" s="18"/>
      <c r="G58" s="18">
        <f t="shared" si="21"/>
        <v>0</v>
      </c>
      <c r="H58" s="20">
        <v>80.0</v>
      </c>
      <c r="I58" s="19"/>
      <c r="J58" s="21">
        <f t="shared" si="22"/>
        <v>0</v>
      </c>
      <c r="K58" s="19">
        <f t="shared" si="23"/>
        <v>0</v>
      </c>
      <c r="L58" s="21">
        <f t="shared" si="24"/>
        <v>0</v>
      </c>
      <c r="M58" s="20"/>
      <c r="N58" s="19"/>
      <c r="O58" s="19"/>
      <c r="P58" s="21">
        <f t="shared" si="25"/>
        <v>0</v>
      </c>
      <c r="Q58" s="3"/>
      <c r="R58" s="3"/>
      <c r="S58" s="3"/>
      <c r="T58" s="3"/>
      <c r="U58" s="2"/>
      <c r="V58" s="2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ht="20.25" customHeight="1">
      <c r="A59" s="22" t="s">
        <v>55</v>
      </c>
      <c r="B59" s="17">
        <v>160.0</v>
      </c>
      <c r="C59" s="26">
        <v>1.0</v>
      </c>
      <c r="D59" s="66">
        <f t="shared" si="20"/>
        <v>160</v>
      </c>
      <c r="E59" s="122">
        <v>140.0</v>
      </c>
      <c r="F59" s="26"/>
      <c r="G59" s="18">
        <f t="shared" si="21"/>
        <v>0</v>
      </c>
      <c r="H59" s="20"/>
      <c r="I59" s="19"/>
      <c r="J59" s="21">
        <f t="shared" si="22"/>
        <v>0</v>
      </c>
      <c r="K59" s="19">
        <f t="shared" si="23"/>
        <v>160</v>
      </c>
      <c r="L59" s="21">
        <f t="shared" si="24"/>
        <v>1</v>
      </c>
      <c r="M59" s="20"/>
      <c r="N59" s="19"/>
      <c r="O59" s="19"/>
      <c r="P59" s="21">
        <f t="shared" si="25"/>
        <v>160</v>
      </c>
      <c r="Q59" s="3"/>
      <c r="R59" s="3"/>
      <c r="S59" s="3"/>
      <c r="T59" s="3"/>
      <c r="U59" s="2"/>
      <c r="V59" s="2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ht="20.25" customHeight="1">
      <c r="A60" s="44" t="s">
        <v>56</v>
      </c>
      <c r="B60" s="17">
        <v>300.0</v>
      </c>
      <c r="C60" s="26">
        <v>2.0</v>
      </c>
      <c r="D60" s="18">
        <f t="shared" si="20"/>
        <v>600</v>
      </c>
      <c r="E60" s="20">
        <v>275.0</v>
      </c>
      <c r="F60" s="18"/>
      <c r="G60" s="18">
        <f t="shared" si="21"/>
        <v>0</v>
      </c>
      <c r="H60" s="20">
        <v>250.0</v>
      </c>
      <c r="I60" s="82"/>
      <c r="J60" s="52">
        <f t="shared" si="22"/>
        <v>0</v>
      </c>
      <c r="K60" s="19">
        <f t="shared" si="23"/>
        <v>600</v>
      </c>
      <c r="L60" s="21">
        <f t="shared" si="24"/>
        <v>2</v>
      </c>
      <c r="M60" s="20"/>
      <c r="N60" s="19"/>
      <c r="O60" s="19"/>
      <c r="P60" s="52">
        <f t="shared" si="25"/>
        <v>600</v>
      </c>
      <c r="Q60" s="3"/>
      <c r="R60" s="3"/>
      <c r="S60" s="3"/>
      <c r="T60" s="3"/>
      <c r="U60" s="2"/>
      <c r="V60" s="2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ht="20.25" customHeight="1">
      <c r="A61" s="67" t="s">
        <v>57</v>
      </c>
      <c r="B61" s="68">
        <v>150.0</v>
      </c>
      <c r="C61" s="26"/>
      <c r="D61" s="18">
        <f t="shared" si="20"/>
        <v>0</v>
      </c>
      <c r="E61" s="20"/>
      <c r="F61" s="18"/>
      <c r="G61" s="18">
        <f t="shared" si="21"/>
        <v>0</v>
      </c>
      <c r="H61" s="20"/>
      <c r="I61" s="32"/>
      <c r="J61" s="52">
        <f t="shared" si="22"/>
        <v>0</v>
      </c>
      <c r="K61" s="19">
        <f t="shared" si="23"/>
        <v>0</v>
      </c>
      <c r="L61" s="21">
        <f t="shared" si="24"/>
        <v>0</v>
      </c>
      <c r="M61" s="20"/>
      <c r="N61" s="19"/>
      <c r="O61" s="19"/>
      <c r="P61" s="52">
        <f t="shared" si="25"/>
        <v>0</v>
      </c>
      <c r="Q61" s="3"/>
      <c r="R61" s="3"/>
      <c r="S61" s="3"/>
      <c r="T61" s="3"/>
      <c r="U61" s="2"/>
      <c r="V61" s="2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ht="20.25" customHeight="1">
      <c r="A62" s="44" t="s">
        <v>58</v>
      </c>
      <c r="B62" s="17">
        <v>500.0</v>
      </c>
      <c r="C62" s="18"/>
      <c r="D62" s="18">
        <f t="shared" si="20"/>
        <v>0</v>
      </c>
      <c r="E62" s="20">
        <v>450.0</v>
      </c>
      <c r="F62" s="18"/>
      <c r="G62" s="18">
        <f t="shared" si="21"/>
        <v>0</v>
      </c>
      <c r="H62" s="20">
        <v>400.0</v>
      </c>
      <c r="I62" s="32"/>
      <c r="J62" s="52">
        <f t="shared" si="22"/>
        <v>0</v>
      </c>
      <c r="K62" s="19">
        <f t="shared" si="23"/>
        <v>0</v>
      </c>
      <c r="L62" s="21">
        <f t="shared" si="24"/>
        <v>0</v>
      </c>
      <c r="M62" s="20"/>
      <c r="N62" s="19"/>
      <c r="O62" s="19"/>
      <c r="P62" s="52">
        <f t="shared" si="25"/>
        <v>0</v>
      </c>
      <c r="Q62" s="3"/>
      <c r="R62" s="3"/>
      <c r="S62" s="3"/>
      <c r="T62" s="3"/>
      <c r="U62" s="2"/>
      <c r="V62" s="2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ht="20.25" customHeight="1">
      <c r="A63" s="44" t="s">
        <v>59</v>
      </c>
      <c r="B63" s="42">
        <v>350.0</v>
      </c>
      <c r="C63" s="48">
        <v>3.0</v>
      </c>
      <c r="D63" s="43">
        <f t="shared" si="20"/>
        <v>1050</v>
      </c>
      <c r="E63" s="20">
        <v>300.0</v>
      </c>
      <c r="F63" s="43"/>
      <c r="G63" s="43">
        <f t="shared" si="21"/>
        <v>0</v>
      </c>
      <c r="H63" s="20">
        <v>250.0</v>
      </c>
      <c r="I63" s="32"/>
      <c r="J63" s="52">
        <f t="shared" si="22"/>
        <v>0</v>
      </c>
      <c r="K63" s="19">
        <f t="shared" si="23"/>
        <v>1050</v>
      </c>
      <c r="L63" s="21">
        <f t="shared" si="24"/>
        <v>3</v>
      </c>
      <c r="M63" s="20"/>
      <c r="N63" s="19"/>
      <c r="O63" s="19"/>
      <c r="P63" s="52">
        <f t="shared" si="25"/>
        <v>1050</v>
      </c>
      <c r="Q63" s="3"/>
      <c r="R63" s="3"/>
      <c r="S63" s="3"/>
      <c r="T63" s="3"/>
      <c r="U63" s="2"/>
      <c r="V63" s="2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ht="20.25" customHeight="1">
      <c r="A64" s="67" t="s">
        <v>109</v>
      </c>
      <c r="B64" s="42">
        <v>250.0</v>
      </c>
      <c r="C64" s="48"/>
      <c r="D64" s="43">
        <f t="shared" si="20"/>
        <v>0</v>
      </c>
      <c r="E64" s="51">
        <v>200.0</v>
      </c>
      <c r="F64" s="43"/>
      <c r="G64" s="43">
        <f t="shared" si="21"/>
        <v>0</v>
      </c>
      <c r="H64" s="51">
        <v>180.0</v>
      </c>
      <c r="I64" s="32"/>
      <c r="J64" s="52">
        <f t="shared" si="22"/>
        <v>0</v>
      </c>
      <c r="K64" s="19">
        <f t="shared" si="23"/>
        <v>0</v>
      </c>
      <c r="L64" s="21">
        <f t="shared" si="24"/>
        <v>0</v>
      </c>
      <c r="M64" s="51"/>
      <c r="N64" s="19"/>
      <c r="O64" s="19"/>
      <c r="P64" s="32"/>
      <c r="Q64" s="3"/>
      <c r="R64" s="3"/>
      <c r="S64" s="3"/>
      <c r="T64" s="3"/>
      <c r="U64" s="2"/>
      <c r="V64" s="2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ht="20.25" customHeight="1">
      <c r="A65" s="44" t="s">
        <v>60</v>
      </c>
      <c r="B65" s="42">
        <v>250.0</v>
      </c>
      <c r="C65" s="48"/>
      <c r="D65" s="43">
        <f t="shared" si="20"/>
        <v>0</v>
      </c>
      <c r="E65" s="51">
        <v>200.0</v>
      </c>
      <c r="F65" s="43"/>
      <c r="G65" s="43">
        <f t="shared" si="21"/>
        <v>0</v>
      </c>
      <c r="H65" s="51">
        <v>180.0</v>
      </c>
      <c r="I65" s="32"/>
      <c r="J65" s="52">
        <f t="shared" si="22"/>
        <v>0</v>
      </c>
      <c r="K65" s="19">
        <f t="shared" si="23"/>
        <v>0</v>
      </c>
      <c r="L65" s="21">
        <f t="shared" si="24"/>
        <v>0</v>
      </c>
      <c r="M65" s="51"/>
      <c r="N65" s="19"/>
      <c r="O65" s="19"/>
      <c r="P65" s="32"/>
      <c r="Q65" s="3"/>
      <c r="R65" s="3"/>
      <c r="S65" s="3"/>
      <c r="T65" s="3"/>
      <c r="U65" s="2"/>
      <c r="V65" s="2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ht="15.75" customHeight="1">
      <c r="A66" s="44" t="s">
        <v>61</v>
      </c>
      <c r="B66" s="69"/>
      <c r="C66" s="70" t="s">
        <v>26</v>
      </c>
      <c r="D66" s="70">
        <f>SUM(D45:D65)</f>
        <v>11410</v>
      </c>
      <c r="E66" s="70"/>
      <c r="F66" s="70" t="s">
        <v>26</v>
      </c>
      <c r="G66" s="70">
        <f>SUM(G45:G65)</f>
        <v>0</v>
      </c>
      <c r="H66" s="71"/>
      <c r="I66" s="71" t="s">
        <v>26</v>
      </c>
      <c r="J66" s="70">
        <f>SUM(J45:J65)</f>
        <v>0</v>
      </c>
      <c r="K66" s="123">
        <f t="shared" si="23"/>
        <v>11410</v>
      </c>
      <c r="L66" s="123"/>
      <c r="M66" s="71" t="s">
        <v>26</v>
      </c>
      <c r="N66" s="70"/>
      <c r="O66" s="70"/>
      <c r="P66" s="70">
        <f>SUM(P45:P65)</f>
        <v>11073</v>
      </c>
      <c r="Q66" s="3"/>
      <c r="R66" s="3"/>
      <c r="S66" s="3"/>
      <c r="T66" s="3"/>
      <c r="U66" s="2"/>
      <c r="V66" s="2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ht="26.25" customHeight="1">
      <c r="A67" s="72" t="s">
        <v>62</v>
      </c>
      <c r="B67" s="8" t="s">
        <v>2</v>
      </c>
      <c r="C67" s="37" t="s">
        <v>3</v>
      </c>
      <c r="D67" s="38" t="s">
        <v>4</v>
      </c>
      <c r="E67" s="39" t="s">
        <v>5</v>
      </c>
      <c r="F67" s="37" t="s">
        <v>3</v>
      </c>
      <c r="G67" s="37" t="s">
        <v>4</v>
      </c>
      <c r="H67" s="40" t="s">
        <v>6</v>
      </c>
      <c r="I67" s="41" t="s">
        <v>3</v>
      </c>
      <c r="J67" s="41" t="s">
        <v>7</v>
      </c>
      <c r="K67" s="116" t="s">
        <v>96</v>
      </c>
      <c r="L67" s="12" t="s">
        <v>8</v>
      </c>
      <c r="M67" s="8" t="s">
        <v>9</v>
      </c>
      <c r="N67" s="10" t="s">
        <v>10</v>
      </c>
      <c r="O67" s="10" t="s">
        <v>11</v>
      </c>
      <c r="P67" s="41" t="s">
        <v>12</v>
      </c>
      <c r="Q67" s="3"/>
      <c r="R67" s="3"/>
      <c r="S67" s="3"/>
      <c r="T67" s="3"/>
      <c r="U67" s="2"/>
      <c r="V67" s="2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ht="20.25" customHeight="1">
      <c r="A68" s="44" t="s">
        <v>63</v>
      </c>
      <c r="B68" s="42">
        <v>320.0</v>
      </c>
      <c r="C68" s="48">
        <v>2.0</v>
      </c>
      <c r="D68" s="32">
        <f t="shared" ref="D68:D79" si="26">B68*C68</f>
        <v>640</v>
      </c>
      <c r="E68" s="20">
        <v>300.0</v>
      </c>
      <c r="F68" s="43"/>
      <c r="G68" s="32">
        <f t="shared" ref="G68:G70" si="27">E68*F68</f>
        <v>0</v>
      </c>
      <c r="H68" s="20">
        <v>300.0</v>
      </c>
      <c r="I68" s="32"/>
      <c r="J68" s="32">
        <f t="shared" ref="J68:J70" si="28">H68*I68</f>
        <v>0</v>
      </c>
      <c r="K68" s="19">
        <f t="shared" ref="K68:K80" si="29">D68+G68+J68</f>
        <v>640</v>
      </c>
      <c r="L68" s="21">
        <f t="shared" ref="L68:L79" si="30">C68+F68+I68</f>
        <v>2</v>
      </c>
      <c r="M68" s="20">
        <v>240.0</v>
      </c>
      <c r="N68" s="32">
        <v>28.8</v>
      </c>
      <c r="O68" s="32">
        <v>24.0</v>
      </c>
      <c r="P68" s="32">
        <f t="shared" ref="P68:P70" si="31">((B68-M68)*C68)+((E68-M68)*F68)+((H68-M68)*I68)</f>
        <v>160</v>
      </c>
      <c r="Q68" s="3"/>
      <c r="R68" s="3"/>
      <c r="S68" s="3"/>
      <c r="T68" s="3"/>
      <c r="U68" s="2"/>
      <c r="V68" s="2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ht="20.25" customHeight="1">
      <c r="A69" s="44" t="s">
        <v>64</v>
      </c>
      <c r="B69" s="17">
        <v>80.0</v>
      </c>
      <c r="C69" s="26">
        <v>1.0</v>
      </c>
      <c r="D69" s="19">
        <f t="shared" si="26"/>
        <v>80</v>
      </c>
      <c r="E69" s="20">
        <v>70.0</v>
      </c>
      <c r="F69" s="18"/>
      <c r="G69" s="19">
        <f t="shared" si="27"/>
        <v>0</v>
      </c>
      <c r="H69" s="20">
        <v>60.0</v>
      </c>
      <c r="I69" s="32"/>
      <c r="J69" s="32">
        <f t="shared" si="28"/>
        <v>0</v>
      </c>
      <c r="K69" s="19">
        <f t="shared" si="29"/>
        <v>80</v>
      </c>
      <c r="L69" s="21">
        <f t="shared" si="30"/>
        <v>1</v>
      </c>
      <c r="M69" s="20">
        <v>60.0</v>
      </c>
      <c r="N69" s="32"/>
      <c r="O69" s="32"/>
      <c r="P69" s="32">
        <f t="shared" si="31"/>
        <v>20</v>
      </c>
      <c r="Q69" s="3"/>
      <c r="R69" s="3"/>
      <c r="S69" s="3"/>
      <c r="T69" s="3"/>
      <c r="U69" s="2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ht="20.25" customHeight="1">
      <c r="A70" s="44" t="s">
        <v>64</v>
      </c>
      <c r="B70" s="17">
        <v>130.0</v>
      </c>
      <c r="C70" s="26"/>
      <c r="D70" s="19">
        <f t="shared" si="26"/>
        <v>0</v>
      </c>
      <c r="E70" s="20">
        <v>120.0</v>
      </c>
      <c r="F70" s="18"/>
      <c r="G70" s="19">
        <f t="shared" si="27"/>
        <v>0</v>
      </c>
      <c r="H70" s="20">
        <v>110.0</v>
      </c>
      <c r="I70" s="32"/>
      <c r="J70" s="32">
        <f t="shared" si="28"/>
        <v>0</v>
      </c>
      <c r="K70" s="19">
        <f t="shared" si="29"/>
        <v>0</v>
      </c>
      <c r="L70" s="21">
        <f t="shared" si="30"/>
        <v>0</v>
      </c>
      <c r="M70" s="20">
        <v>100.0</v>
      </c>
      <c r="N70" s="32"/>
      <c r="O70" s="32"/>
      <c r="P70" s="32">
        <f t="shared" si="31"/>
        <v>0</v>
      </c>
      <c r="Q70" s="3"/>
      <c r="R70" s="3"/>
      <c r="S70" s="3"/>
      <c r="T70" s="3"/>
      <c r="U70" s="2"/>
      <c r="V70" s="2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ht="20.25" customHeight="1">
      <c r="A71" s="67" t="s">
        <v>46</v>
      </c>
      <c r="B71" s="68">
        <v>160.0</v>
      </c>
      <c r="C71" s="26">
        <v>6.0</v>
      </c>
      <c r="D71" s="21">
        <f t="shared" si="26"/>
        <v>960</v>
      </c>
      <c r="E71" s="20"/>
      <c r="F71" s="18"/>
      <c r="G71" s="19"/>
      <c r="H71" s="20"/>
      <c r="I71" s="32"/>
      <c r="J71" s="32"/>
      <c r="K71" s="19">
        <f t="shared" si="29"/>
        <v>960</v>
      </c>
      <c r="L71" s="21">
        <f t="shared" si="30"/>
        <v>6</v>
      </c>
      <c r="M71" s="122">
        <v>140.0</v>
      </c>
      <c r="N71" s="32"/>
      <c r="O71" s="32"/>
      <c r="P71" s="32"/>
      <c r="Q71" s="3"/>
      <c r="R71" s="3"/>
      <c r="S71" s="3"/>
      <c r="T71" s="3"/>
      <c r="U71" s="2"/>
      <c r="V71" s="2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ht="20.25" customHeight="1">
      <c r="A72" s="44" t="s">
        <v>65</v>
      </c>
      <c r="B72" s="17">
        <v>430.0</v>
      </c>
      <c r="C72" s="26"/>
      <c r="D72" s="21">
        <f t="shared" si="26"/>
        <v>0</v>
      </c>
      <c r="E72" s="20">
        <v>430.0</v>
      </c>
      <c r="F72" s="18"/>
      <c r="G72" s="19">
        <f t="shared" ref="G72:G79" si="32">E72*F72</f>
        <v>0</v>
      </c>
      <c r="H72" s="20">
        <v>430.0</v>
      </c>
      <c r="I72" s="32"/>
      <c r="J72" s="32">
        <f t="shared" ref="J72:J79" si="33">H72*I72</f>
        <v>0</v>
      </c>
      <c r="K72" s="19">
        <f t="shared" si="29"/>
        <v>0</v>
      </c>
      <c r="L72" s="21">
        <f t="shared" si="30"/>
        <v>0</v>
      </c>
      <c r="M72" s="20">
        <v>350.0</v>
      </c>
      <c r="N72" s="32">
        <v>42.0</v>
      </c>
      <c r="O72" s="32">
        <v>35.0</v>
      </c>
      <c r="P72" s="32">
        <f t="shared" ref="P72:P79" si="34">((B72-M72)*C72)+((E72-M72)*F72)+((H72-M72)*I72)</f>
        <v>0</v>
      </c>
      <c r="Q72" s="3"/>
      <c r="R72" s="3"/>
      <c r="S72" s="3"/>
      <c r="T72" s="3"/>
      <c r="U72" s="2"/>
      <c r="V72" s="2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ht="20.25" customHeight="1">
      <c r="A73" s="44" t="s">
        <v>66</v>
      </c>
      <c r="B73" s="17">
        <v>170.0</v>
      </c>
      <c r="C73" s="26"/>
      <c r="D73" s="19">
        <f t="shared" si="26"/>
        <v>0</v>
      </c>
      <c r="E73" s="20">
        <v>160.0</v>
      </c>
      <c r="F73" s="18"/>
      <c r="G73" s="19">
        <f t="shared" si="32"/>
        <v>0</v>
      </c>
      <c r="H73" s="20">
        <v>150.0</v>
      </c>
      <c r="I73" s="32"/>
      <c r="J73" s="32">
        <f t="shared" si="33"/>
        <v>0</v>
      </c>
      <c r="K73" s="19">
        <f t="shared" si="29"/>
        <v>0</v>
      </c>
      <c r="L73" s="21">
        <f t="shared" si="30"/>
        <v>0</v>
      </c>
      <c r="M73" s="20">
        <v>125.0</v>
      </c>
      <c r="N73" s="32">
        <v>15.0</v>
      </c>
      <c r="O73" s="32">
        <v>12.5</v>
      </c>
      <c r="P73" s="32">
        <f t="shared" si="34"/>
        <v>0</v>
      </c>
      <c r="Q73" s="3"/>
      <c r="R73" s="3"/>
      <c r="S73" s="3"/>
      <c r="T73" s="3"/>
      <c r="U73" s="2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ht="20.25" customHeight="1">
      <c r="A74" s="44" t="s">
        <v>67</v>
      </c>
      <c r="B74" s="17">
        <v>220.0</v>
      </c>
      <c r="C74" s="18"/>
      <c r="D74" s="19">
        <f t="shared" si="26"/>
        <v>0</v>
      </c>
      <c r="E74" s="20"/>
      <c r="F74" s="18"/>
      <c r="G74" s="19">
        <f t="shared" si="32"/>
        <v>0</v>
      </c>
      <c r="H74" s="20"/>
      <c r="I74" s="32"/>
      <c r="J74" s="32">
        <f t="shared" si="33"/>
        <v>0</v>
      </c>
      <c r="K74" s="19">
        <f t="shared" si="29"/>
        <v>0</v>
      </c>
      <c r="L74" s="21">
        <f t="shared" si="30"/>
        <v>0</v>
      </c>
      <c r="M74" s="20"/>
      <c r="N74" s="32"/>
      <c r="O74" s="32"/>
      <c r="P74" s="32">
        <f t="shared" si="34"/>
        <v>0</v>
      </c>
      <c r="Q74" s="3"/>
      <c r="R74" s="3"/>
      <c r="S74" s="3"/>
      <c r="T74" s="3"/>
      <c r="U74" s="2"/>
      <c r="V74" s="2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ht="20.25" customHeight="1">
      <c r="A75" s="44" t="s">
        <v>68</v>
      </c>
      <c r="B75" s="17">
        <v>50.0</v>
      </c>
      <c r="C75" s="18"/>
      <c r="D75" s="19">
        <f t="shared" si="26"/>
        <v>0</v>
      </c>
      <c r="E75" s="20"/>
      <c r="F75" s="18"/>
      <c r="G75" s="19">
        <f t="shared" si="32"/>
        <v>0</v>
      </c>
      <c r="H75" s="20"/>
      <c r="I75" s="32"/>
      <c r="J75" s="32">
        <f t="shared" si="33"/>
        <v>0</v>
      </c>
      <c r="K75" s="19">
        <f t="shared" si="29"/>
        <v>0</v>
      </c>
      <c r="L75" s="21">
        <f t="shared" si="30"/>
        <v>0</v>
      </c>
      <c r="M75" s="20">
        <v>42.0</v>
      </c>
      <c r="N75" s="32"/>
      <c r="O75" s="32"/>
      <c r="P75" s="32">
        <f t="shared" si="34"/>
        <v>0</v>
      </c>
      <c r="Q75" s="3"/>
      <c r="R75" s="3"/>
      <c r="S75" s="3"/>
      <c r="T75" s="3"/>
      <c r="U75" s="2"/>
      <c r="V75" s="2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ht="20.25" customHeight="1">
      <c r="A76" s="44" t="s">
        <v>68</v>
      </c>
      <c r="B76" s="17">
        <v>25.0</v>
      </c>
      <c r="C76" s="18"/>
      <c r="D76" s="19">
        <f t="shared" si="26"/>
        <v>0</v>
      </c>
      <c r="E76" s="20"/>
      <c r="F76" s="18"/>
      <c r="G76" s="19">
        <f t="shared" si="32"/>
        <v>0</v>
      </c>
      <c r="H76" s="20"/>
      <c r="I76" s="32"/>
      <c r="J76" s="32">
        <f t="shared" si="33"/>
        <v>0</v>
      </c>
      <c r="K76" s="19">
        <f t="shared" si="29"/>
        <v>0</v>
      </c>
      <c r="L76" s="21">
        <f t="shared" si="30"/>
        <v>0</v>
      </c>
      <c r="M76" s="20">
        <v>20.0</v>
      </c>
      <c r="N76" s="32"/>
      <c r="O76" s="32"/>
      <c r="P76" s="32">
        <f t="shared" si="34"/>
        <v>0</v>
      </c>
      <c r="Q76" s="3"/>
      <c r="R76" s="3"/>
      <c r="S76" s="3"/>
      <c r="T76" s="3"/>
      <c r="U76" s="2"/>
      <c r="V76" s="2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ht="20.25" customHeight="1">
      <c r="A77" s="44" t="s">
        <v>69</v>
      </c>
      <c r="B77" s="17">
        <v>115.0</v>
      </c>
      <c r="C77" s="26">
        <v>3.0</v>
      </c>
      <c r="D77" s="19">
        <f t="shared" si="26"/>
        <v>345</v>
      </c>
      <c r="E77" s="20">
        <v>110.0</v>
      </c>
      <c r="F77" s="18"/>
      <c r="G77" s="19">
        <f t="shared" si="32"/>
        <v>0</v>
      </c>
      <c r="H77" s="20">
        <v>105.0</v>
      </c>
      <c r="I77" s="32"/>
      <c r="J77" s="32">
        <f t="shared" si="33"/>
        <v>0</v>
      </c>
      <c r="K77" s="19">
        <f t="shared" si="29"/>
        <v>345</v>
      </c>
      <c r="L77" s="21">
        <f t="shared" si="30"/>
        <v>3</v>
      </c>
      <c r="M77" s="20">
        <v>85.0</v>
      </c>
      <c r="N77" s="32"/>
      <c r="O77" s="32"/>
      <c r="P77" s="32">
        <f t="shared" si="34"/>
        <v>90</v>
      </c>
      <c r="Q77" s="3"/>
      <c r="R77" s="3"/>
      <c r="S77" s="3"/>
      <c r="T77" s="3"/>
      <c r="U77" s="2"/>
      <c r="V77" s="2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ht="20.25" customHeight="1">
      <c r="A78" s="44" t="s">
        <v>69</v>
      </c>
      <c r="B78" s="17">
        <v>20.0</v>
      </c>
      <c r="C78" s="26"/>
      <c r="D78" s="19">
        <f t="shared" si="26"/>
        <v>0</v>
      </c>
      <c r="E78" s="20">
        <v>20.0</v>
      </c>
      <c r="F78" s="18"/>
      <c r="G78" s="19">
        <f t="shared" si="32"/>
        <v>0</v>
      </c>
      <c r="H78" s="20">
        <v>20.0</v>
      </c>
      <c r="I78" s="32"/>
      <c r="J78" s="32">
        <f t="shared" si="33"/>
        <v>0</v>
      </c>
      <c r="K78" s="19">
        <f t="shared" si="29"/>
        <v>0</v>
      </c>
      <c r="L78" s="21">
        <f t="shared" si="30"/>
        <v>0</v>
      </c>
      <c r="M78" s="20">
        <v>15.0</v>
      </c>
      <c r="N78" s="32"/>
      <c r="O78" s="32"/>
      <c r="P78" s="32">
        <f t="shared" si="34"/>
        <v>0</v>
      </c>
      <c r="Q78" s="3"/>
      <c r="R78" s="3"/>
      <c r="S78" s="3"/>
      <c r="T78" s="3"/>
      <c r="U78" s="2"/>
      <c r="V78" s="2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ht="20.25" customHeight="1">
      <c r="A79" s="44" t="s">
        <v>70</v>
      </c>
      <c r="B79" s="42">
        <v>230.0</v>
      </c>
      <c r="C79" s="43"/>
      <c r="D79" s="32">
        <f t="shared" si="26"/>
        <v>0</v>
      </c>
      <c r="E79" s="51"/>
      <c r="F79" s="43"/>
      <c r="G79" s="32">
        <f t="shared" si="32"/>
        <v>0</v>
      </c>
      <c r="H79" s="51"/>
      <c r="I79" s="32"/>
      <c r="J79" s="32">
        <f t="shared" si="33"/>
        <v>0</v>
      </c>
      <c r="K79" s="19">
        <f t="shared" si="29"/>
        <v>0</v>
      </c>
      <c r="L79" s="21">
        <f t="shared" si="30"/>
        <v>0</v>
      </c>
      <c r="M79" s="73"/>
      <c r="N79" s="32"/>
      <c r="O79" s="32"/>
      <c r="P79" s="32">
        <f t="shared" si="34"/>
        <v>0</v>
      </c>
      <c r="Q79" s="3"/>
      <c r="R79" s="3"/>
      <c r="S79" s="3"/>
      <c r="T79" s="3"/>
      <c r="U79" s="2"/>
      <c r="V79" s="2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ht="21.75" customHeight="1">
      <c r="A80" s="74"/>
      <c r="B80" s="75"/>
      <c r="C80" s="70" t="s">
        <v>26</v>
      </c>
      <c r="D80" s="70">
        <f>SUM(D68:D79)</f>
        <v>2025</v>
      </c>
      <c r="E80" s="70"/>
      <c r="F80" s="70" t="s">
        <v>26</v>
      </c>
      <c r="G80" s="70">
        <f>SUM(G68:G79)</f>
        <v>0</v>
      </c>
      <c r="H80" s="71"/>
      <c r="I80" s="71" t="s">
        <v>26</v>
      </c>
      <c r="J80" s="70">
        <f>SUM(J68:J79)</f>
        <v>0</v>
      </c>
      <c r="K80" s="123">
        <f t="shared" si="29"/>
        <v>2025</v>
      </c>
      <c r="L80" s="123"/>
      <c r="M80" s="71" t="s">
        <v>26</v>
      </c>
      <c r="N80" s="70"/>
      <c r="O80" s="70"/>
      <c r="P80" s="70">
        <f>SUM(P68:P79)</f>
        <v>270</v>
      </c>
      <c r="Q80" s="3"/>
      <c r="R80" s="3"/>
      <c r="S80" s="3"/>
      <c r="T80" s="3"/>
      <c r="U80" s="2"/>
      <c r="V80" s="2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ht="24.0" customHeight="1">
      <c r="A81" s="76" t="s">
        <v>71</v>
      </c>
      <c r="B81" s="8" t="s">
        <v>2</v>
      </c>
      <c r="C81" s="9" t="s">
        <v>3</v>
      </c>
      <c r="D81" s="10" t="s">
        <v>4</v>
      </c>
      <c r="E81" s="8" t="s">
        <v>5</v>
      </c>
      <c r="F81" s="9" t="s">
        <v>3</v>
      </c>
      <c r="G81" s="9" t="s">
        <v>4</v>
      </c>
      <c r="H81" s="46" t="s">
        <v>6</v>
      </c>
      <c r="I81" s="11" t="s">
        <v>3</v>
      </c>
      <c r="J81" s="11" t="s">
        <v>7</v>
      </c>
      <c r="K81" s="116" t="s">
        <v>96</v>
      </c>
      <c r="L81" s="12" t="s">
        <v>8</v>
      </c>
      <c r="M81" s="8" t="s">
        <v>9</v>
      </c>
      <c r="N81" s="10" t="s">
        <v>10</v>
      </c>
      <c r="O81" s="10" t="s">
        <v>11</v>
      </c>
      <c r="P81" s="9" t="s">
        <v>12</v>
      </c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ht="20.25" customHeight="1">
      <c r="A82" s="77" t="s">
        <v>72</v>
      </c>
      <c r="B82" s="42">
        <v>475.0</v>
      </c>
      <c r="C82" s="43"/>
      <c r="D82" s="32">
        <f t="shared" ref="D82:D85" si="35">B82*C82</f>
        <v>0</v>
      </c>
      <c r="E82" s="20">
        <v>450.0</v>
      </c>
      <c r="F82" s="43"/>
      <c r="G82" s="32">
        <f t="shared" ref="G82:G85" si="36">E82*F82</f>
        <v>0</v>
      </c>
      <c r="H82" s="20">
        <v>430.0</v>
      </c>
      <c r="I82" s="32"/>
      <c r="J82" s="32">
        <f t="shared" ref="J82:J85" si="37">H82*I82</f>
        <v>0</v>
      </c>
      <c r="K82" s="19">
        <f t="shared" ref="K82:K86" si="38">D82+G82+J82</f>
        <v>0</v>
      </c>
      <c r="L82" s="21">
        <f t="shared" ref="L82:L85" si="39">C82+F82+I82</f>
        <v>0</v>
      </c>
      <c r="M82" s="20">
        <v>350.0</v>
      </c>
      <c r="N82" s="19">
        <v>42.0</v>
      </c>
      <c r="O82" s="19">
        <v>35.0</v>
      </c>
      <c r="P82" s="19">
        <f t="shared" ref="P82:P85" si="40">((B82-M82)*C82)+((E82-M82)*F82)+((H82-M82)*I82)</f>
        <v>0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ht="20.25" customHeight="1">
      <c r="A83" s="49" t="s">
        <v>73</v>
      </c>
      <c r="B83" s="17">
        <v>800.0</v>
      </c>
      <c r="C83" s="26">
        <v>1.0</v>
      </c>
      <c r="D83" s="19">
        <f t="shared" si="35"/>
        <v>800</v>
      </c>
      <c r="E83" s="20">
        <v>750.0</v>
      </c>
      <c r="F83" s="26"/>
      <c r="G83" s="19">
        <f t="shared" si="36"/>
        <v>0</v>
      </c>
      <c r="H83" s="20">
        <v>700.0</v>
      </c>
      <c r="I83" s="19"/>
      <c r="J83" s="19">
        <f t="shared" si="37"/>
        <v>0</v>
      </c>
      <c r="K83" s="19">
        <f t="shared" si="38"/>
        <v>800</v>
      </c>
      <c r="L83" s="21">
        <f t="shared" si="39"/>
        <v>1</v>
      </c>
      <c r="M83" s="20">
        <v>550.0</v>
      </c>
      <c r="N83" s="19">
        <v>66.0</v>
      </c>
      <c r="O83" s="19">
        <v>55.0</v>
      </c>
      <c r="P83" s="19">
        <f t="shared" si="40"/>
        <v>250</v>
      </c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ht="20.25" customHeight="1">
      <c r="A84" s="22" t="s">
        <v>74</v>
      </c>
      <c r="B84" s="17">
        <v>375.0</v>
      </c>
      <c r="C84" s="18"/>
      <c r="D84" s="19">
        <f t="shared" si="35"/>
        <v>0</v>
      </c>
      <c r="E84" s="20">
        <v>350.0</v>
      </c>
      <c r="F84" s="18"/>
      <c r="G84" s="19">
        <f t="shared" si="36"/>
        <v>0</v>
      </c>
      <c r="H84" s="20">
        <v>325.0</v>
      </c>
      <c r="I84" s="19"/>
      <c r="J84" s="19">
        <f t="shared" si="37"/>
        <v>0</v>
      </c>
      <c r="K84" s="19">
        <f t="shared" si="38"/>
        <v>0</v>
      </c>
      <c r="L84" s="21">
        <f t="shared" si="39"/>
        <v>0</v>
      </c>
      <c r="M84" s="20">
        <v>250.0</v>
      </c>
      <c r="N84" s="19">
        <v>30.0</v>
      </c>
      <c r="O84" s="19">
        <v>25.0</v>
      </c>
      <c r="P84" s="19">
        <f t="shared" si="40"/>
        <v>0</v>
      </c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ht="20.25" customHeight="1">
      <c r="A85" s="22" t="s">
        <v>75</v>
      </c>
      <c r="B85" s="17">
        <v>950.0</v>
      </c>
      <c r="C85" s="18"/>
      <c r="D85" s="19">
        <f t="shared" si="35"/>
        <v>0</v>
      </c>
      <c r="E85" s="20">
        <v>900.0</v>
      </c>
      <c r="F85" s="18"/>
      <c r="G85" s="19">
        <f t="shared" si="36"/>
        <v>0</v>
      </c>
      <c r="H85" s="20">
        <v>800.0</v>
      </c>
      <c r="I85" s="19"/>
      <c r="J85" s="19">
        <f t="shared" si="37"/>
        <v>0</v>
      </c>
      <c r="K85" s="19">
        <f t="shared" si="38"/>
        <v>0</v>
      </c>
      <c r="L85" s="21">
        <f t="shared" si="39"/>
        <v>0</v>
      </c>
      <c r="M85" s="20">
        <v>750.0</v>
      </c>
      <c r="N85" s="19">
        <v>90.0</v>
      </c>
      <c r="O85" s="19">
        <v>75.0</v>
      </c>
      <c r="P85" s="19">
        <f t="shared" si="40"/>
        <v>0</v>
      </c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ht="20.25" customHeight="1">
      <c r="A86" s="44"/>
      <c r="B86" s="78"/>
      <c r="C86" s="70" t="s">
        <v>26</v>
      </c>
      <c r="D86" s="70">
        <f>SUM(D82:D85)</f>
        <v>800</v>
      </c>
      <c r="E86" s="70"/>
      <c r="F86" s="70" t="s">
        <v>26</v>
      </c>
      <c r="G86" s="70">
        <f>SUM(G82:G85)</f>
        <v>0</v>
      </c>
      <c r="H86" s="71"/>
      <c r="I86" s="71" t="s">
        <v>26</v>
      </c>
      <c r="J86" s="70">
        <f>SUM(J82:J85)</f>
        <v>0</v>
      </c>
      <c r="K86" s="123">
        <f t="shared" si="38"/>
        <v>800</v>
      </c>
      <c r="L86" s="123"/>
      <c r="M86" s="71" t="s">
        <v>26</v>
      </c>
      <c r="N86" s="70"/>
      <c r="O86" s="70"/>
      <c r="P86" s="70">
        <f>SUM(P82:P85)</f>
        <v>250</v>
      </c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ht="27.0" customHeight="1">
      <c r="A87" s="124" t="s">
        <v>98</v>
      </c>
      <c r="B87" s="8" t="s">
        <v>2</v>
      </c>
      <c r="C87" s="9" t="s">
        <v>3</v>
      </c>
      <c r="D87" s="10" t="s">
        <v>4</v>
      </c>
      <c r="E87" s="8" t="s">
        <v>5</v>
      </c>
      <c r="F87" s="9" t="s">
        <v>3</v>
      </c>
      <c r="G87" s="9" t="s">
        <v>4</v>
      </c>
      <c r="H87" s="46" t="s">
        <v>6</v>
      </c>
      <c r="I87" s="11" t="s">
        <v>3</v>
      </c>
      <c r="J87" s="11" t="s">
        <v>7</v>
      </c>
      <c r="K87" s="116" t="s">
        <v>96</v>
      </c>
      <c r="L87" s="12" t="s">
        <v>8</v>
      </c>
      <c r="M87" s="8" t="s">
        <v>9</v>
      </c>
      <c r="N87" s="10" t="s">
        <v>10</v>
      </c>
      <c r="O87" s="10" t="s">
        <v>11</v>
      </c>
      <c r="P87" s="9" t="s">
        <v>12</v>
      </c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ht="20.25" customHeight="1">
      <c r="A88" s="125" t="s">
        <v>99</v>
      </c>
      <c r="B88" s="126">
        <v>100.0</v>
      </c>
      <c r="C88" s="26">
        <v>10.0</v>
      </c>
      <c r="D88" s="19">
        <f t="shared" ref="D88:D98" si="41">B88*C88</f>
        <v>1000</v>
      </c>
      <c r="E88" s="127"/>
      <c r="F88" s="18"/>
      <c r="G88" s="19"/>
      <c r="H88" s="127"/>
      <c r="I88" s="19"/>
      <c r="J88" s="19"/>
      <c r="K88" s="19">
        <f t="shared" ref="K88:K99" si="42">D88+G88+J88</f>
        <v>1000</v>
      </c>
      <c r="L88" s="21">
        <f t="shared" ref="L88:L98" si="43">C88+F88+I88</f>
        <v>10</v>
      </c>
      <c r="M88" s="128">
        <v>90.0</v>
      </c>
      <c r="N88" s="19"/>
      <c r="O88" s="19"/>
      <c r="P88" s="1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ht="20.25" customHeight="1">
      <c r="A89" s="129" t="s">
        <v>100</v>
      </c>
      <c r="B89" s="130">
        <v>800.0</v>
      </c>
      <c r="C89" s="26"/>
      <c r="D89" s="19">
        <f t="shared" si="41"/>
        <v>0</v>
      </c>
      <c r="E89" s="127"/>
      <c r="F89" s="18"/>
      <c r="G89" s="19"/>
      <c r="H89" s="127"/>
      <c r="I89" s="19"/>
      <c r="J89" s="19"/>
      <c r="K89" s="19">
        <f t="shared" si="42"/>
        <v>0</v>
      </c>
      <c r="L89" s="21">
        <f t="shared" si="43"/>
        <v>0</v>
      </c>
      <c r="M89" s="128">
        <v>700.0</v>
      </c>
      <c r="N89" s="19"/>
      <c r="O89" s="19"/>
      <c r="P89" s="1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ht="20.25" customHeight="1">
      <c r="A90" s="131" t="s">
        <v>101</v>
      </c>
      <c r="B90" s="130">
        <v>1750.0</v>
      </c>
      <c r="C90" s="26"/>
      <c r="D90" s="19">
        <f t="shared" si="41"/>
        <v>0</v>
      </c>
      <c r="E90" s="127"/>
      <c r="F90" s="18"/>
      <c r="G90" s="19"/>
      <c r="H90" s="127"/>
      <c r="I90" s="19"/>
      <c r="J90" s="19"/>
      <c r="K90" s="19">
        <f t="shared" si="42"/>
        <v>0</v>
      </c>
      <c r="L90" s="21">
        <f t="shared" si="43"/>
        <v>0</v>
      </c>
      <c r="M90" s="128">
        <v>1500.0</v>
      </c>
      <c r="N90" s="19"/>
      <c r="O90" s="19"/>
      <c r="P90" s="1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ht="20.25" customHeight="1">
      <c r="A91" s="131" t="s">
        <v>46</v>
      </c>
      <c r="B91" s="130">
        <v>100.0</v>
      </c>
      <c r="C91" s="26">
        <v>1.0</v>
      </c>
      <c r="D91" s="19">
        <f t="shared" si="41"/>
        <v>100</v>
      </c>
      <c r="E91" s="127"/>
      <c r="F91" s="18"/>
      <c r="G91" s="19"/>
      <c r="H91" s="127"/>
      <c r="I91" s="19"/>
      <c r="J91" s="19"/>
      <c r="K91" s="19">
        <f t="shared" si="42"/>
        <v>100</v>
      </c>
      <c r="L91" s="21">
        <f t="shared" si="43"/>
        <v>1</v>
      </c>
      <c r="M91" s="128">
        <v>90.0</v>
      </c>
      <c r="N91" s="19"/>
      <c r="O91" s="19"/>
      <c r="P91" s="1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ht="20.25" customHeight="1">
      <c r="A92" s="131" t="s">
        <v>48</v>
      </c>
      <c r="B92" s="130">
        <v>250.0</v>
      </c>
      <c r="C92" s="26"/>
      <c r="D92" s="19">
        <f t="shared" si="41"/>
        <v>0</v>
      </c>
      <c r="E92" s="127"/>
      <c r="F92" s="18"/>
      <c r="G92" s="19"/>
      <c r="H92" s="127"/>
      <c r="I92" s="19"/>
      <c r="J92" s="19"/>
      <c r="K92" s="19">
        <f t="shared" si="42"/>
        <v>0</v>
      </c>
      <c r="L92" s="21">
        <f t="shared" si="43"/>
        <v>0</v>
      </c>
      <c r="M92" s="128">
        <v>200.0</v>
      </c>
      <c r="N92" s="19"/>
      <c r="O92" s="19"/>
      <c r="P92" s="19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ht="20.25" customHeight="1">
      <c r="A93" s="131" t="s">
        <v>102</v>
      </c>
      <c r="B93" s="130">
        <v>100.0</v>
      </c>
      <c r="C93" s="26">
        <v>2.0</v>
      </c>
      <c r="D93" s="19">
        <f t="shared" si="41"/>
        <v>200</v>
      </c>
      <c r="E93" s="127"/>
      <c r="F93" s="18"/>
      <c r="G93" s="19"/>
      <c r="H93" s="127"/>
      <c r="I93" s="19"/>
      <c r="J93" s="19"/>
      <c r="K93" s="19">
        <f t="shared" si="42"/>
        <v>200</v>
      </c>
      <c r="L93" s="21">
        <f t="shared" si="43"/>
        <v>2</v>
      </c>
      <c r="M93" s="128">
        <v>90.0</v>
      </c>
      <c r="N93" s="19"/>
      <c r="O93" s="19"/>
      <c r="P93" s="19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ht="20.25" customHeight="1">
      <c r="A94" s="131" t="s">
        <v>103</v>
      </c>
      <c r="B94" s="130">
        <v>1500.0</v>
      </c>
      <c r="C94" s="26"/>
      <c r="D94" s="19">
        <f t="shared" si="41"/>
        <v>0</v>
      </c>
      <c r="E94" s="127"/>
      <c r="F94" s="18"/>
      <c r="G94" s="19"/>
      <c r="H94" s="127"/>
      <c r="I94" s="19"/>
      <c r="J94" s="19"/>
      <c r="K94" s="19">
        <f t="shared" si="42"/>
        <v>0</v>
      </c>
      <c r="L94" s="21">
        <f t="shared" si="43"/>
        <v>0</v>
      </c>
      <c r="M94" s="128">
        <v>1300.0</v>
      </c>
      <c r="N94" s="19"/>
      <c r="O94" s="19"/>
      <c r="P94" s="19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ht="20.25" customHeight="1">
      <c r="A95" s="131" t="s">
        <v>104</v>
      </c>
      <c r="B95" s="130">
        <v>400.0</v>
      </c>
      <c r="C95" s="26"/>
      <c r="D95" s="19">
        <f t="shared" si="41"/>
        <v>0</v>
      </c>
      <c r="E95" s="127"/>
      <c r="F95" s="18"/>
      <c r="G95" s="19"/>
      <c r="H95" s="127"/>
      <c r="I95" s="19"/>
      <c r="J95" s="19"/>
      <c r="K95" s="19">
        <f t="shared" si="42"/>
        <v>0</v>
      </c>
      <c r="L95" s="21">
        <f t="shared" si="43"/>
        <v>0</v>
      </c>
      <c r="M95" s="128">
        <v>350.0</v>
      </c>
      <c r="N95" s="19"/>
      <c r="O95" s="19"/>
      <c r="P95" s="19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ht="20.25" customHeight="1">
      <c r="A96" s="131" t="s">
        <v>105</v>
      </c>
      <c r="B96" s="130">
        <v>700.0</v>
      </c>
      <c r="C96" s="26"/>
      <c r="D96" s="19">
        <f t="shared" si="41"/>
        <v>0</v>
      </c>
      <c r="E96" s="127"/>
      <c r="F96" s="18"/>
      <c r="G96" s="19"/>
      <c r="H96" s="127"/>
      <c r="I96" s="19"/>
      <c r="J96" s="19"/>
      <c r="K96" s="19">
        <f t="shared" si="42"/>
        <v>0</v>
      </c>
      <c r="L96" s="21">
        <f t="shared" si="43"/>
        <v>0</v>
      </c>
      <c r="M96" s="128">
        <v>600.0</v>
      </c>
      <c r="N96" s="19"/>
      <c r="O96" s="19"/>
      <c r="P96" s="19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ht="20.25" customHeight="1">
      <c r="A97" s="131" t="s">
        <v>106</v>
      </c>
      <c r="B97" s="130">
        <v>150.0</v>
      </c>
      <c r="C97" s="26">
        <v>3.0</v>
      </c>
      <c r="D97" s="19">
        <f t="shared" si="41"/>
        <v>450</v>
      </c>
      <c r="E97" s="127"/>
      <c r="F97" s="18"/>
      <c r="G97" s="19"/>
      <c r="H97" s="127"/>
      <c r="I97" s="19"/>
      <c r="J97" s="19"/>
      <c r="K97" s="19">
        <f t="shared" si="42"/>
        <v>450</v>
      </c>
      <c r="L97" s="21">
        <f t="shared" si="43"/>
        <v>3</v>
      </c>
      <c r="M97" s="128">
        <v>130.0</v>
      </c>
      <c r="N97" s="19"/>
      <c r="O97" s="19"/>
      <c r="P97" s="19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ht="20.25" customHeight="1">
      <c r="A98" s="131" t="s">
        <v>107</v>
      </c>
      <c r="B98" s="130">
        <v>2100.0</v>
      </c>
      <c r="C98" s="26"/>
      <c r="D98" s="19">
        <f t="shared" si="41"/>
        <v>0</v>
      </c>
      <c r="E98" s="20"/>
      <c r="F98" s="18"/>
      <c r="G98" s="19"/>
      <c r="H98" s="20"/>
      <c r="I98" s="19"/>
      <c r="J98" s="19"/>
      <c r="K98" s="19">
        <f t="shared" si="42"/>
        <v>0</v>
      </c>
      <c r="L98" s="21">
        <f t="shared" si="43"/>
        <v>0</v>
      </c>
      <c r="M98" s="128">
        <v>1900.0</v>
      </c>
      <c r="N98" s="19"/>
      <c r="O98" s="19"/>
      <c r="P98" s="19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ht="20.25" customHeight="1">
      <c r="A99" s="44"/>
      <c r="B99" s="78"/>
      <c r="C99" s="70" t="s">
        <v>26</v>
      </c>
      <c r="D99" s="70">
        <f>SUM(D88:D98)</f>
        <v>1750</v>
      </c>
      <c r="E99" s="70"/>
      <c r="F99" s="70" t="s">
        <v>26</v>
      </c>
      <c r="G99" s="70">
        <f>SUM(G88:G98)</f>
        <v>0</v>
      </c>
      <c r="H99" s="71"/>
      <c r="I99" s="71" t="s">
        <v>26</v>
      </c>
      <c r="J99" s="70">
        <f>SUM(J88:J98)</f>
        <v>0</v>
      </c>
      <c r="K99" s="123">
        <f t="shared" si="42"/>
        <v>1750</v>
      </c>
      <c r="L99" s="123"/>
      <c r="M99" s="71" t="s">
        <v>26</v>
      </c>
      <c r="N99" s="70"/>
      <c r="O99" s="70"/>
      <c r="P99" s="70">
        <f>SUM(P88:P98)</f>
        <v>0</v>
      </c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ht="27.0" customHeight="1">
      <c r="A100" s="79" t="s">
        <v>76</v>
      </c>
      <c r="B100" s="8" t="s">
        <v>2</v>
      </c>
      <c r="C100" s="9" t="s">
        <v>3</v>
      </c>
      <c r="D100" s="10" t="s">
        <v>4</v>
      </c>
      <c r="E100" s="8" t="s">
        <v>5</v>
      </c>
      <c r="F100" s="9" t="s">
        <v>3</v>
      </c>
      <c r="G100" s="9" t="s">
        <v>4</v>
      </c>
      <c r="H100" s="46" t="s">
        <v>6</v>
      </c>
      <c r="I100" s="11" t="s">
        <v>3</v>
      </c>
      <c r="J100" s="11" t="s">
        <v>7</v>
      </c>
      <c r="K100" s="116" t="s">
        <v>96</v>
      </c>
      <c r="L100" s="12" t="s">
        <v>8</v>
      </c>
      <c r="M100" s="8" t="s">
        <v>9</v>
      </c>
      <c r="N100" s="10" t="s">
        <v>10</v>
      </c>
      <c r="O100" s="10" t="s">
        <v>11</v>
      </c>
      <c r="P100" s="9" t="s">
        <v>12</v>
      </c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ht="20.25" customHeight="1">
      <c r="A101" s="44" t="s">
        <v>77</v>
      </c>
      <c r="B101" s="42">
        <v>45.0</v>
      </c>
      <c r="C101" s="80"/>
      <c r="D101" s="32">
        <f t="shared" ref="D101:D102" si="44">B101*C101</f>
        <v>0</v>
      </c>
      <c r="E101" s="20">
        <v>40.0</v>
      </c>
      <c r="F101" s="80"/>
      <c r="G101" s="32">
        <f t="shared" ref="G101:G102" si="45">E101*F101</f>
        <v>0</v>
      </c>
      <c r="H101" s="20">
        <v>25.0</v>
      </c>
      <c r="I101" s="81"/>
      <c r="J101" s="32">
        <f t="shared" ref="J101:J102" si="46">H101*I101</f>
        <v>0</v>
      </c>
      <c r="K101" s="19">
        <f t="shared" ref="K101:K103" si="47">D101+G101+J101</f>
        <v>0</v>
      </c>
      <c r="L101" s="21">
        <f t="shared" ref="L101:L102" si="48">C101+F101+I101</f>
        <v>0</v>
      </c>
      <c r="M101" s="20">
        <v>17.36</v>
      </c>
      <c r="N101" s="32">
        <v>2.08</v>
      </c>
      <c r="O101" s="32">
        <v>1.74</v>
      </c>
      <c r="P101" s="32">
        <f t="shared" ref="P101:P102" si="49">((B101-M101)*C101)+((E101-M101)*F101)+((H101-M101)*I101)</f>
        <v>0</v>
      </c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ht="20.25" customHeight="1">
      <c r="A102" s="44" t="s">
        <v>78</v>
      </c>
      <c r="B102" s="42">
        <v>25.0</v>
      </c>
      <c r="C102" s="80"/>
      <c r="D102" s="32">
        <f t="shared" si="44"/>
        <v>0</v>
      </c>
      <c r="E102" s="20">
        <v>15.0</v>
      </c>
      <c r="F102" s="80"/>
      <c r="G102" s="32">
        <f t="shared" si="45"/>
        <v>0</v>
      </c>
      <c r="H102" s="20">
        <v>20.0</v>
      </c>
      <c r="I102" s="81"/>
      <c r="J102" s="32">
        <f t="shared" si="46"/>
        <v>0</v>
      </c>
      <c r="K102" s="19">
        <f t="shared" si="47"/>
        <v>0</v>
      </c>
      <c r="L102" s="21">
        <f t="shared" si="48"/>
        <v>0</v>
      </c>
      <c r="M102" s="20">
        <v>10.08</v>
      </c>
      <c r="N102" s="32">
        <v>1.21</v>
      </c>
      <c r="O102" s="32">
        <v>1.01</v>
      </c>
      <c r="P102" s="32">
        <f t="shared" si="49"/>
        <v>0</v>
      </c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ht="20.25" customHeight="1">
      <c r="A103" s="44"/>
      <c r="B103" s="78"/>
      <c r="C103" s="70" t="s">
        <v>26</v>
      </c>
      <c r="D103" s="70">
        <f>SUM(D101+D102)</f>
        <v>0</v>
      </c>
      <c r="E103" s="70"/>
      <c r="F103" s="70" t="s">
        <v>26</v>
      </c>
      <c r="G103" s="70">
        <f>SUM(G101+G102)</f>
        <v>0</v>
      </c>
      <c r="H103" s="71"/>
      <c r="I103" s="71" t="s">
        <v>26</v>
      </c>
      <c r="J103" s="70">
        <f>SUM(J101+J102)</f>
        <v>0</v>
      </c>
      <c r="K103" s="123">
        <f t="shared" si="47"/>
        <v>0</v>
      </c>
      <c r="L103" s="123"/>
      <c r="M103" s="71" t="s">
        <v>26</v>
      </c>
      <c r="N103" s="70"/>
      <c r="O103" s="70"/>
      <c r="P103" s="70">
        <f>SUM(P101)</f>
        <v>0</v>
      </c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ht="27.0" customHeight="1">
      <c r="A104" s="79" t="s">
        <v>79</v>
      </c>
      <c r="B104" s="8" t="s">
        <v>2</v>
      </c>
      <c r="C104" s="9" t="s">
        <v>3</v>
      </c>
      <c r="D104" s="10" t="s">
        <v>4</v>
      </c>
      <c r="E104" s="8" t="s">
        <v>5</v>
      </c>
      <c r="F104" s="9" t="s">
        <v>3</v>
      </c>
      <c r="G104" s="9" t="s">
        <v>4</v>
      </c>
      <c r="H104" s="46" t="s">
        <v>6</v>
      </c>
      <c r="I104" s="11" t="s">
        <v>3</v>
      </c>
      <c r="J104" s="11" t="s">
        <v>7</v>
      </c>
      <c r="K104" s="116" t="s">
        <v>96</v>
      </c>
      <c r="L104" s="12" t="s">
        <v>8</v>
      </c>
      <c r="M104" s="8" t="s">
        <v>9</v>
      </c>
      <c r="N104" s="10" t="s">
        <v>10</v>
      </c>
      <c r="O104" s="10" t="s">
        <v>11</v>
      </c>
      <c r="P104" s="9" t="s">
        <v>12</v>
      </c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ht="20.25" customHeight="1">
      <c r="A105" s="44" t="s">
        <v>80</v>
      </c>
      <c r="B105" s="42">
        <v>550.0</v>
      </c>
      <c r="C105" s="82">
        <v>6.0</v>
      </c>
      <c r="D105" s="32">
        <f>B105*C105</f>
        <v>3300</v>
      </c>
      <c r="E105" s="20"/>
      <c r="F105" s="80"/>
      <c r="G105" s="32">
        <f>E105*F105</f>
        <v>0</v>
      </c>
      <c r="H105" s="20"/>
      <c r="I105" s="81"/>
      <c r="J105" s="32">
        <f>H105*I105</f>
        <v>0</v>
      </c>
      <c r="K105" s="19">
        <f t="shared" ref="K105:K106" si="50">D105+G105+J105</f>
        <v>3300</v>
      </c>
      <c r="L105" s="21">
        <f>C105+F105+I105</f>
        <v>6</v>
      </c>
      <c r="M105" s="20">
        <v>500.0</v>
      </c>
      <c r="N105" s="32"/>
      <c r="O105" s="32"/>
      <c r="P105" s="32">
        <f>((B105-M105)*C105)+((E105-M105)*F105)+((H105-M105)*I105)</f>
        <v>300</v>
      </c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ht="20.25" customHeight="1">
      <c r="A106" s="83"/>
      <c r="B106" s="84"/>
      <c r="C106" s="85" t="s">
        <v>81</v>
      </c>
      <c r="D106" s="86">
        <f>D17+D28+D40+D43+D66+D80+D86+D99+D103+D105</f>
        <v>43905</v>
      </c>
      <c r="E106" s="87"/>
      <c r="F106" s="85" t="s">
        <v>81</v>
      </c>
      <c r="G106" s="86">
        <f>G17+G28+G40+G43+G66+G80+G86+G103+G105+G99</f>
        <v>0</v>
      </c>
      <c r="H106" s="87"/>
      <c r="I106" s="85" t="s">
        <v>81</v>
      </c>
      <c r="J106" s="86">
        <f>J17+J28+J40+J43+J66+J80+J86+J103+J105</f>
        <v>1300</v>
      </c>
      <c r="K106" s="118">
        <f t="shared" si="50"/>
        <v>45205</v>
      </c>
      <c r="L106" s="119"/>
      <c r="M106" s="85" t="s">
        <v>81</v>
      </c>
      <c r="N106" s="86"/>
      <c r="O106" s="86"/>
      <c r="P106" s="86">
        <f>P17+P28+P43+P66+P80+P86+P103+P105</f>
        <v>20648</v>
      </c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</row>
    <row r="107" ht="20.25" customHeight="1">
      <c r="A107" s="3"/>
      <c r="B107" s="89"/>
      <c r="C107" s="90" t="s">
        <v>82</v>
      </c>
      <c r="E107" s="91">
        <f>K106</f>
        <v>45205</v>
      </c>
      <c r="G107" s="92"/>
      <c r="H107" s="93"/>
      <c r="I107" s="92"/>
      <c r="J107" s="132"/>
      <c r="K107" s="132"/>
      <c r="L107" s="132"/>
      <c r="M107" s="132"/>
      <c r="N107" s="133" t="s">
        <v>83</v>
      </c>
      <c r="P107" s="93">
        <f>P106</f>
        <v>20648</v>
      </c>
      <c r="Q107" s="9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ht="15.75" customHeight="1">
      <c r="B108" s="95" t="s">
        <v>84</v>
      </c>
      <c r="I108" s="95"/>
      <c r="J108" s="95"/>
      <c r="K108" s="92"/>
      <c r="L108" s="92"/>
      <c r="M108" s="95"/>
      <c r="R108" s="3"/>
      <c r="S108" s="3"/>
      <c r="T108" s="3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ht="15.75" customHeight="1">
      <c r="A109" s="96"/>
      <c r="B109" s="97" t="s">
        <v>85</v>
      </c>
      <c r="C109" s="98"/>
      <c r="D109" s="99" t="s">
        <v>86</v>
      </c>
      <c r="E109" s="100"/>
      <c r="F109" s="100"/>
      <c r="G109" s="99" t="s">
        <v>87</v>
      </c>
      <c r="H109" s="98"/>
      <c r="I109" s="101"/>
      <c r="J109" s="101"/>
      <c r="K109" s="92"/>
      <c r="L109" s="92"/>
      <c r="M109" s="99" t="s">
        <v>88</v>
      </c>
      <c r="N109" s="98"/>
      <c r="O109" s="99" t="s">
        <v>87</v>
      </c>
      <c r="P109" s="98"/>
      <c r="Q109" s="101"/>
      <c r="R109" s="3"/>
      <c r="S109" s="3"/>
      <c r="T109" s="3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ht="15.75" customHeight="1">
      <c r="A110" s="102"/>
      <c r="B110" s="103">
        <v>1000.0</v>
      </c>
      <c r="C110" s="98"/>
      <c r="D110" s="104">
        <v>31.0</v>
      </c>
      <c r="E110" s="100"/>
      <c r="F110" s="100"/>
      <c r="G110" s="105">
        <f>D110*B110</f>
        <v>31000</v>
      </c>
      <c r="H110" s="98"/>
      <c r="I110" s="106"/>
      <c r="J110" s="2"/>
      <c r="K110" s="92"/>
      <c r="L110" s="92"/>
      <c r="M110" s="134"/>
      <c r="N110" s="98"/>
      <c r="O110" s="107">
        <v>150.0</v>
      </c>
      <c r="P110" s="98"/>
      <c r="Q110" s="135"/>
      <c r="R110" s="3"/>
      <c r="S110" s="3"/>
      <c r="T110" s="3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ht="15.75" customHeight="1">
      <c r="A111" s="102"/>
      <c r="B111" s="103">
        <v>500.0</v>
      </c>
      <c r="C111" s="98"/>
      <c r="D111" s="104">
        <v>3.0</v>
      </c>
      <c r="E111" s="100"/>
      <c r="F111" s="100"/>
      <c r="G111" s="105">
        <f>B111*D111</f>
        <v>1500</v>
      </c>
      <c r="H111" s="98"/>
      <c r="I111" s="106"/>
      <c r="J111" s="2"/>
      <c r="K111" s="92"/>
      <c r="L111" s="92"/>
      <c r="M111" s="134"/>
      <c r="N111" s="98"/>
      <c r="O111" s="107">
        <v>250.0</v>
      </c>
      <c r="P111" s="98"/>
      <c r="Q111" s="135"/>
      <c r="R111" s="3"/>
      <c r="S111" s="3"/>
      <c r="T111" s="3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ht="15.75" customHeight="1">
      <c r="A112" s="102"/>
      <c r="B112" s="103">
        <v>200.0</v>
      </c>
      <c r="C112" s="98"/>
      <c r="D112" s="104">
        <v>1.0</v>
      </c>
      <c r="E112" s="100"/>
      <c r="F112" s="100"/>
      <c r="G112" s="105">
        <f>D112*B112</f>
        <v>200</v>
      </c>
      <c r="H112" s="98"/>
      <c r="I112" s="106"/>
      <c r="J112" s="2"/>
      <c r="K112" s="92"/>
      <c r="L112" s="92"/>
      <c r="M112" s="134"/>
      <c r="N112" s="98"/>
      <c r="O112" s="107">
        <v>1500.0</v>
      </c>
      <c r="P112" s="98"/>
      <c r="Q112" s="135"/>
      <c r="R112" s="3"/>
      <c r="S112" s="3"/>
      <c r="T112" s="3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ht="15.75" customHeight="1">
      <c r="A113" s="102"/>
      <c r="B113" s="103">
        <v>100.0</v>
      </c>
      <c r="C113" s="98"/>
      <c r="D113" s="104">
        <v>33.0</v>
      </c>
      <c r="E113" s="100"/>
      <c r="F113" s="100"/>
      <c r="G113" s="105">
        <f>B113*D113</f>
        <v>3300</v>
      </c>
      <c r="H113" s="98"/>
      <c r="I113" s="106"/>
      <c r="J113" s="2"/>
      <c r="K113" s="92"/>
      <c r="L113" s="92"/>
      <c r="M113" s="134"/>
      <c r="N113" s="98"/>
      <c r="O113" s="107">
        <v>1900.0</v>
      </c>
      <c r="P113" s="98"/>
      <c r="Q113" s="135"/>
      <c r="R113" s="3"/>
      <c r="S113" s="3"/>
      <c r="T113" s="3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ht="15.75" customHeight="1">
      <c r="A114" s="102"/>
      <c r="B114" s="103">
        <v>50.0</v>
      </c>
      <c r="C114" s="98"/>
      <c r="D114" s="104">
        <v>5.0</v>
      </c>
      <c r="E114" s="100"/>
      <c r="F114" s="100"/>
      <c r="G114" s="105">
        <f>D114*B114</f>
        <v>250</v>
      </c>
      <c r="H114" s="98"/>
      <c r="I114" s="106"/>
      <c r="J114" s="2"/>
      <c r="K114" s="92"/>
      <c r="L114" s="92"/>
      <c r="M114" s="134"/>
      <c r="N114" s="98"/>
      <c r="O114" s="107">
        <v>400.0</v>
      </c>
      <c r="P114" s="98"/>
      <c r="Q114" s="135"/>
      <c r="R114" s="3"/>
      <c r="S114" s="3"/>
      <c r="T114" s="3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ht="15.75" customHeight="1">
      <c r="A115" s="102"/>
      <c r="B115" s="103">
        <v>20.0</v>
      </c>
      <c r="C115" s="98"/>
      <c r="D115" s="104">
        <v>1.0</v>
      </c>
      <c r="E115" s="100"/>
      <c r="F115" s="100"/>
      <c r="G115" s="105">
        <f>B115*D115</f>
        <v>20</v>
      </c>
      <c r="H115" s="98"/>
      <c r="I115" s="106"/>
      <c r="J115" s="2"/>
      <c r="K115" s="92"/>
      <c r="L115" s="92"/>
      <c r="M115" s="134"/>
      <c r="N115" s="98"/>
      <c r="O115" s="107">
        <v>1415.0</v>
      </c>
      <c r="P115" s="98"/>
      <c r="Q115" s="135"/>
      <c r="R115" s="3"/>
      <c r="S115" s="3"/>
      <c r="T115" s="3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ht="15.75" customHeight="1">
      <c r="A116" s="96"/>
      <c r="B116" s="97" t="s">
        <v>89</v>
      </c>
      <c r="C116" s="98"/>
      <c r="D116" s="99" t="s">
        <v>86</v>
      </c>
      <c r="E116" s="100"/>
      <c r="F116" s="100"/>
      <c r="G116" s="99" t="s">
        <v>87</v>
      </c>
      <c r="H116" s="98"/>
      <c r="I116" s="109"/>
      <c r="J116" s="92"/>
      <c r="K116" s="92"/>
      <c r="L116" s="92"/>
      <c r="M116" s="134"/>
      <c r="N116" s="98"/>
      <c r="O116" s="107">
        <v>250.0</v>
      </c>
      <c r="P116" s="98"/>
      <c r="Q116" s="135"/>
      <c r="R116" s="3"/>
      <c r="S116" s="3"/>
      <c r="T116" s="3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ht="15.75" customHeight="1">
      <c r="A117" s="102"/>
      <c r="B117" s="103">
        <v>20.0</v>
      </c>
      <c r="C117" s="98"/>
      <c r="D117" s="104"/>
      <c r="E117" s="100"/>
      <c r="F117" s="100"/>
      <c r="G117" s="105">
        <f>D117*B117</f>
        <v>0</v>
      </c>
      <c r="H117" s="98"/>
      <c r="I117" s="106"/>
      <c r="J117" s="2"/>
      <c r="K117" s="92"/>
      <c r="L117" s="92"/>
      <c r="M117" s="134"/>
      <c r="N117" s="98"/>
      <c r="O117" s="107">
        <v>3300.0</v>
      </c>
      <c r="P117" s="98"/>
      <c r="Q117" s="135"/>
      <c r="R117" s="3"/>
      <c r="S117" s="3"/>
      <c r="T117" s="3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ht="15.75" customHeight="1">
      <c r="A118" s="102"/>
      <c r="B118" s="103"/>
      <c r="C118" s="98"/>
      <c r="D118" s="104"/>
      <c r="E118" s="100"/>
      <c r="F118" s="100"/>
      <c r="G118" s="105"/>
      <c r="H118" s="98"/>
      <c r="I118" s="106"/>
      <c r="J118" s="2"/>
      <c r="K118" s="92"/>
      <c r="L118" s="92"/>
      <c r="M118" s="103"/>
      <c r="N118" s="98"/>
      <c r="O118" s="107">
        <v>1000.0</v>
      </c>
      <c r="P118" s="98"/>
      <c r="Q118" s="135"/>
      <c r="R118" s="3"/>
      <c r="S118" s="3"/>
      <c r="T118" s="3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ht="15.75" customHeight="1">
      <c r="A119" s="102"/>
      <c r="B119" s="103"/>
      <c r="C119" s="98"/>
      <c r="D119" s="104"/>
      <c r="E119" s="100"/>
      <c r="F119" s="100"/>
      <c r="G119" s="105"/>
      <c r="H119" s="98"/>
      <c r="I119" s="106"/>
      <c r="J119" s="2"/>
      <c r="K119" s="92"/>
      <c r="L119" s="92"/>
      <c r="M119" s="103"/>
      <c r="N119" s="98"/>
      <c r="O119" s="107">
        <v>375.0</v>
      </c>
      <c r="P119" s="98"/>
      <c r="Q119" s="135"/>
      <c r="R119" s="3"/>
      <c r="S119" s="3"/>
      <c r="T119" s="3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ht="15.75" customHeight="1">
      <c r="A120" s="102"/>
      <c r="B120" s="103"/>
      <c r="C120" s="98"/>
      <c r="D120" s="104"/>
      <c r="E120" s="100"/>
      <c r="F120" s="100"/>
      <c r="G120" s="105"/>
      <c r="H120" s="98"/>
      <c r="I120" s="106"/>
      <c r="J120" s="2"/>
      <c r="K120" s="92"/>
      <c r="L120" s="92"/>
      <c r="M120" s="103"/>
      <c r="N120" s="98"/>
      <c r="O120" s="107">
        <v>1175.0</v>
      </c>
      <c r="P120" s="98"/>
      <c r="Q120" s="135"/>
      <c r="R120" s="3"/>
      <c r="S120" s="3"/>
      <c r="T120" s="3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ht="15.75" customHeight="1">
      <c r="A121" s="102"/>
      <c r="B121" s="103"/>
      <c r="C121" s="98"/>
      <c r="D121" s="104"/>
      <c r="E121" s="100"/>
      <c r="F121" s="100"/>
      <c r="G121" s="105"/>
      <c r="H121" s="98"/>
      <c r="I121" s="106"/>
      <c r="J121" s="2"/>
      <c r="K121" s="92"/>
      <c r="L121" s="92"/>
      <c r="M121" s="103"/>
      <c r="N121" s="98"/>
      <c r="O121" s="107">
        <v>150.0</v>
      </c>
      <c r="P121" s="98"/>
      <c r="Q121" s="135"/>
      <c r="R121" s="3"/>
      <c r="S121" s="3"/>
      <c r="T121" s="3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ht="15.75" customHeight="1">
      <c r="A122" s="102"/>
      <c r="B122" s="103">
        <v>10.0</v>
      </c>
      <c r="C122" s="98"/>
      <c r="D122" s="104">
        <v>44.0</v>
      </c>
      <c r="E122" s="100"/>
      <c r="F122" s="100"/>
      <c r="G122" s="105">
        <f>B122*D122</f>
        <v>440</v>
      </c>
      <c r="H122" s="98"/>
      <c r="I122" s="106"/>
      <c r="J122" s="2"/>
      <c r="K122" s="92"/>
      <c r="L122" s="92"/>
      <c r="M122" s="103"/>
      <c r="N122" s="98"/>
      <c r="O122" s="107">
        <v>300.0</v>
      </c>
      <c r="P122" s="98"/>
      <c r="Q122" s="135"/>
      <c r="R122" s="3"/>
      <c r="S122" s="3"/>
      <c r="T122" s="3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ht="15.75" customHeight="1">
      <c r="A123" s="102"/>
      <c r="B123" s="103">
        <v>5.0</v>
      </c>
      <c r="C123" s="98"/>
      <c r="D123" s="104">
        <v>11.0</v>
      </c>
      <c r="E123" s="100"/>
      <c r="F123" s="100"/>
      <c r="G123" s="105">
        <f>D123*B123</f>
        <v>55</v>
      </c>
      <c r="H123" s="98"/>
      <c r="I123" s="106"/>
      <c r="J123" s="2"/>
      <c r="K123" s="92"/>
      <c r="L123" s="92"/>
      <c r="M123" s="103"/>
      <c r="N123" s="98"/>
      <c r="O123" s="107">
        <v>150.0</v>
      </c>
      <c r="P123" s="98"/>
      <c r="Q123" s="92"/>
      <c r="R123" s="3"/>
      <c r="S123" s="3"/>
      <c r="T123" s="3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ht="15.75" customHeight="1">
      <c r="A124" s="102"/>
      <c r="B124" s="103"/>
      <c r="C124" s="98"/>
      <c r="D124" s="104"/>
      <c r="E124" s="100"/>
      <c r="F124" s="100"/>
      <c r="G124" s="105"/>
      <c r="H124" s="98"/>
      <c r="I124" s="106"/>
      <c r="J124" s="2"/>
      <c r="K124" s="92"/>
      <c r="L124" s="92"/>
      <c r="M124" s="103"/>
      <c r="N124" s="98"/>
      <c r="O124" s="107">
        <v>300.0</v>
      </c>
      <c r="P124" s="98"/>
      <c r="Q124" s="92"/>
      <c r="R124" s="3"/>
      <c r="S124" s="3"/>
      <c r="T124" s="3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ht="15.75" customHeight="1">
      <c r="A125" s="102"/>
      <c r="B125" s="103"/>
      <c r="C125" s="98"/>
      <c r="D125" s="104"/>
      <c r="E125" s="100"/>
      <c r="F125" s="100"/>
      <c r="G125" s="105"/>
      <c r="H125" s="98"/>
      <c r="I125" s="106"/>
      <c r="J125" s="2"/>
      <c r="K125" s="92"/>
      <c r="L125" s="92"/>
      <c r="M125" s="103"/>
      <c r="N125" s="98"/>
      <c r="O125" s="107">
        <v>825.0</v>
      </c>
      <c r="P125" s="98"/>
      <c r="Q125" s="92"/>
      <c r="R125" s="3"/>
      <c r="S125" s="3"/>
      <c r="T125" s="3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ht="15.75" customHeight="1">
      <c r="A126" s="102"/>
      <c r="B126" s="103"/>
      <c r="C126" s="98"/>
      <c r="D126" s="104"/>
      <c r="E126" s="100"/>
      <c r="F126" s="100"/>
      <c r="G126" s="105"/>
      <c r="H126" s="98"/>
      <c r="I126" s="106"/>
      <c r="J126" s="2"/>
      <c r="K126" s="92"/>
      <c r="L126" s="92"/>
      <c r="M126" s="103"/>
      <c r="N126" s="98"/>
      <c r="O126" s="107"/>
      <c r="P126" s="98"/>
      <c r="Q126" s="92"/>
      <c r="R126" s="3"/>
      <c r="S126" s="3"/>
      <c r="T126" s="3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ht="15.75" customHeight="1">
      <c r="A127" s="102"/>
      <c r="B127" s="103"/>
      <c r="C127" s="98"/>
      <c r="D127" s="104"/>
      <c r="E127" s="100"/>
      <c r="F127" s="100"/>
      <c r="G127" s="105"/>
      <c r="H127" s="98"/>
      <c r="I127" s="106"/>
      <c r="J127" s="2"/>
      <c r="K127" s="92"/>
      <c r="L127" s="92"/>
      <c r="M127" s="103"/>
      <c r="N127" s="98"/>
      <c r="O127" s="107"/>
      <c r="P127" s="98"/>
      <c r="Q127" s="92"/>
      <c r="R127" s="3"/>
      <c r="S127" s="3"/>
      <c r="T127" s="3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ht="15.75" customHeight="1">
      <c r="A128" s="102"/>
      <c r="B128" s="103"/>
      <c r="C128" s="98"/>
      <c r="D128" s="104"/>
      <c r="E128" s="100"/>
      <c r="F128" s="100"/>
      <c r="G128" s="105"/>
      <c r="H128" s="98"/>
      <c r="I128" s="106"/>
      <c r="J128" s="2"/>
      <c r="K128" s="92"/>
      <c r="L128" s="92"/>
      <c r="M128" s="103"/>
      <c r="N128" s="98"/>
      <c r="O128" s="107"/>
      <c r="P128" s="98"/>
      <c r="Q128" s="92"/>
      <c r="R128" s="3"/>
      <c r="S128" s="3"/>
      <c r="T128" s="3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ht="15.75" customHeight="1">
      <c r="A129" s="102"/>
      <c r="B129" s="103"/>
      <c r="C129" s="98"/>
      <c r="D129" s="104"/>
      <c r="E129" s="100"/>
      <c r="F129" s="100"/>
      <c r="G129" s="105"/>
      <c r="H129" s="98"/>
      <c r="I129" s="106"/>
      <c r="J129" s="2"/>
      <c r="K129" s="92"/>
      <c r="L129" s="92"/>
      <c r="M129" s="103"/>
      <c r="N129" s="98"/>
      <c r="O129" s="107"/>
      <c r="P129" s="98"/>
      <c r="Q129" s="92"/>
      <c r="R129" s="3"/>
      <c r="S129" s="3"/>
      <c r="T129" s="3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ht="15.75" customHeight="1">
      <c r="A130" s="102"/>
      <c r="B130" s="43"/>
      <c r="C130" s="43"/>
      <c r="D130" s="104"/>
      <c r="E130" s="104"/>
      <c r="F130" s="104"/>
      <c r="G130" s="32"/>
      <c r="H130" s="32"/>
      <c r="I130" s="106"/>
      <c r="J130" s="2"/>
      <c r="K130" s="92"/>
      <c r="L130" s="92"/>
      <c r="M130" s="103"/>
      <c r="N130" s="98"/>
      <c r="O130" s="107"/>
      <c r="P130" s="98"/>
      <c r="Q130" s="92"/>
      <c r="R130" s="3"/>
      <c r="S130" s="3"/>
      <c r="T130" s="3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ht="15.75" customHeight="1">
      <c r="A131" s="102"/>
      <c r="B131" s="43"/>
      <c r="C131" s="43"/>
      <c r="D131" s="104"/>
      <c r="E131" s="104"/>
      <c r="F131" s="104"/>
      <c r="G131" s="32"/>
      <c r="H131" s="32"/>
      <c r="I131" s="106"/>
      <c r="J131" s="2"/>
      <c r="K131" s="92"/>
      <c r="L131" s="92"/>
      <c r="M131" s="103"/>
      <c r="N131" s="98"/>
      <c r="O131" s="107"/>
      <c r="P131" s="98"/>
      <c r="Q131" s="92"/>
      <c r="R131" s="3"/>
      <c r="S131" s="3"/>
      <c r="T131" s="3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ht="15.75" customHeight="1">
      <c r="A132" s="102"/>
      <c r="B132" s="43"/>
      <c r="C132" s="43"/>
      <c r="D132" s="104"/>
      <c r="E132" s="104"/>
      <c r="F132" s="104"/>
      <c r="G132" s="32"/>
      <c r="H132" s="32"/>
      <c r="I132" s="106"/>
      <c r="J132" s="2"/>
      <c r="K132" s="92"/>
      <c r="L132" s="92"/>
      <c r="M132" s="103"/>
      <c r="N132" s="98"/>
      <c r="O132" s="107"/>
      <c r="P132" s="98"/>
      <c r="Q132" s="92"/>
      <c r="R132" s="3"/>
      <c r="S132" s="3"/>
      <c r="T132" s="3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ht="15.75" customHeight="1">
      <c r="A133" s="102"/>
      <c r="B133" s="103">
        <v>1.0</v>
      </c>
      <c r="C133" s="98"/>
      <c r="D133" s="104"/>
      <c r="E133" s="100"/>
      <c r="F133" s="100"/>
      <c r="G133" s="105">
        <f>B133*D133</f>
        <v>0</v>
      </c>
      <c r="H133" s="98"/>
      <c r="I133" s="106"/>
      <c r="J133" s="2"/>
      <c r="K133" s="92"/>
      <c r="L133" s="92"/>
      <c r="M133" s="103"/>
      <c r="N133" s="98"/>
      <c r="O133" s="107"/>
      <c r="P133" s="98"/>
      <c r="Q133" s="92"/>
      <c r="R133" s="3"/>
      <c r="S133" s="3"/>
      <c r="T133" s="3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ht="20.25" customHeight="1">
      <c r="A134" s="3"/>
      <c r="B134" s="110"/>
      <c r="C134" s="111"/>
      <c r="D134" s="111"/>
      <c r="E134" s="112" t="s">
        <v>90</v>
      </c>
      <c r="F134" s="98"/>
      <c r="G134" s="113">
        <f>SUM(G110:G133)</f>
        <v>36765</v>
      </c>
      <c r="H134" s="98"/>
      <c r="I134" s="111"/>
      <c r="J134" s="111"/>
      <c r="K134" s="92"/>
      <c r="L134" s="92"/>
      <c r="M134" s="111" t="s">
        <v>26</v>
      </c>
      <c r="O134" s="113">
        <f>SUM(O110:O133)</f>
        <v>13440</v>
      </c>
      <c r="P134" s="98"/>
      <c r="Q134" s="136"/>
      <c r="R134" s="3"/>
      <c r="S134" s="3"/>
      <c r="T134" s="3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ht="17.25" customHeight="1">
      <c r="A135" s="3"/>
      <c r="B135" s="110"/>
      <c r="C135" s="111"/>
      <c r="D135" s="111"/>
      <c r="E135" s="112" t="s">
        <v>91</v>
      </c>
      <c r="F135" s="98"/>
      <c r="G135" s="113">
        <f>O134</f>
        <v>13440</v>
      </c>
      <c r="H135" s="98"/>
      <c r="K135" s="92"/>
      <c r="L135" s="92"/>
      <c r="N135" s="3"/>
      <c r="O135" s="3"/>
      <c r="P135" s="3"/>
      <c r="Q135" s="3"/>
      <c r="R135" s="3"/>
      <c r="S135" s="3"/>
      <c r="T135" s="3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ht="20.25" customHeight="1">
      <c r="A136" s="3"/>
      <c r="B136" s="110"/>
      <c r="C136" s="111"/>
      <c r="D136" s="111"/>
      <c r="E136" s="112" t="s">
        <v>92</v>
      </c>
      <c r="F136" s="98"/>
      <c r="G136" s="114"/>
      <c r="H136" s="98"/>
      <c r="K136" s="92"/>
      <c r="L136" s="92"/>
      <c r="N136" s="3"/>
      <c r="O136" s="3"/>
      <c r="P136" s="3"/>
      <c r="Q136" s="3"/>
      <c r="R136" s="3"/>
      <c r="S136" s="3"/>
      <c r="T136" s="3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ht="20.25" customHeight="1">
      <c r="A137" s="3"/>
      <c r="B137" s="110"/>
      <c r="C137" s="111"/>
      <c r="D137" s="111"/>
      <c r="E137" s="112" t="s">
        <v>93</v>
      </c>
      <c r="F137" s="98"/>
      <c r="G137" s="114"/>
      <c r="H137" s="98"/>
      <c r="K137" s="92"/>
      <c r="L137" s="92"/>
      <c r="N137" s="3"/>
      <c r="O137" s="3"/>
      <c r="P137" s="3"/>
      <c r="Q137" s="3"/>
      <c r="R137" s="3"/>
      <c r="S137" s="3"/>
      <c r="T137" s="3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ht="20.25" customHeight="1">
      <c r="A138" s="102"/>
      <c r="B138" s="102"/>
      <c r="C138" s="111"/>
      <c r="D138" s="111"/>
      <c r="E138" s="112" t="s">
        <v>94</v>
      </c>
      <c r="F138" s="98"/>
      <c r="G138" s="114"/>
      <c r="H138" s="98"/>
      <c r="K138" s="92"/>
      <c r="L138" s="92"/>
      <c r="N138" s="3"/>
      <c r="O138" s="3"/>
      <c r="P138" s="3"/>
      <c r="Q138" s="3"/>
      <c r="R138" s="3"/>
      <c r="S138" s="3"/>
      <c r="T138" s="3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ht="20.25" customHeight="1">
      <c r="A139" s="102"/>
      <c r="B139" s="102"/>
      <c r="C139" s="111"/>
      <c r="D139" s="111"/>
      <c r="E139" s="112" t="s">
        <v>95</v>
      </c>
      <c r="F139" s="98"/>
      <c r="G139" s="113">
        <v>0.0</v>
      </c>
      <c r="H139" s="98"/>
      <c r="I139" s="3"/>
      <c r="J139" s="3"/>
      <c r="K139" s="92"/>
      <c r="L139" s="92"/>
      <c r="M139" s="3"/>
      <c r="N139" s="3"/>
      <c r="O139" s="3"/>
      <c r="P139" s="3"/>
      <c r="Q139" s="3"/>
      <c r="R139" s="3"/>
      <c r="S139" s="3"/>
      <c r="T139" s="3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ht="18.75" customHeight="1">
      <c r="A140" s="102"/>
      <c r="B140" s="102"/>
      <c r="C140" s="111"/>
      <c r="D140" s="111"/>
      <c r="E140" s="112" t="s">
        <v>26</v>
      </c>
      <c r="F140" s="98"/>
      <c r="G140" s="113">
        <f>SUM(G134:G139)</f>
        <v>50205</v>
      </c>
      <c r="H140" s="98"/>
      <c r="I140" s="3"/>
      <c r="J140" s="3"/>
      <c r="K140" s="92"/>
      <c r="L140" s="92"/>
      <c r="M140" s="3"/>
      <c r="N140" s="3"/>
      <c r="O140" s="3"/>
      <c r="P140" s="3"/>
      <c r="Q140" s="3"/>
      <c r="R140" s="3"/>
      <c r="S140" s="3"/>
      <c r="T140" s="3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ht="15.75" customHeight="1">
      <c r="A142" s="102"/>
      <c r="B142" s="102"/>
      <c r="C142" s="102"/>
      <c r="D142" s="102"/>
      <c r="E142" s="102"/>
      <c r="F142" s="102"/>
      <c r="G142" s="102"/>
      <c r="H142" s="10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ht="15.75" customHeight="1">
      <c r="A143" s="102"/>
      <c r="B143" s="102"/>
      <c r="C143" s="102"/>
      <c r="D143" s="102"/>
      <c r="E143" s="102"/>
      <c r="F143" s="102"/>
      <c r="G143" s="102"/>
      <c r="H143" s="10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ht="15.75" customHeight="1">
      <c r="A144" s="102"/>
      <c r="B144" s="102"/>
      <c r="C144" s="102"/>
      <c r="D144" s="102"/>
      <c r="E144" s="102"/>
      <c r="F144" s="102"/>
      <c r="G144" s="102"/>
      <c r="H144" s="10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ht="15.75" customHeight="1">
      <c r="A145" s="3"/>
      <c r="B145" s="2"/>
      <c r="C145" s="2"/>
      <c r="D145" s="2"/>
      <c r="E145" s="2"/>
      <c r="F145" s="2"/>
      <c r="G145" s="2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ht="15.75" customHeight="1">
      <c r="A146" s="3"/>
      <c r="B146" s="2"/>
      <c r="C146" s="2"/>
      <c r="D146" s="2"/>
      <c r="E146" s="2"/>
      <c r="F146" s="2"/>
      <c r="G146" s="2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ht="15.75" customHeight="1">
      <c r="A147" s="3"/>
      <c r="B147" s="2"/>
      <c r="C147" s="2"/>
      <c r="D147" s="2"/>
      <c r="E147" s="2"/>
      <c r="F147" s="2"/>
      <c r="G147" s="2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ht="15.75" customHeight="1">
      <c r="A148" s="3"/>
      <c r="B148" s="2"/>
      <c r="C148" s="2"/>
      <c r="D148" s="2"/>
      <c r="E148" s="2"/>
      <c r="F148" s="2"/>
      <c r="G148" s="2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ht="15.75" customHeight="1">
      <c r="A149" s="3"/>
      <c r="B149" s="2"/>
      <c r="C149" s="2"/>
      <c r="D149" s="2"/>
      <c r="E149" s="2"/>
      <c r="F149" s="2"/>
      <c r="G149" s="2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ht="15.75" customHeight="1">
      <c r="A150" s="3"/>
      <c r="B150" s="2"/>
      <c r="C150" s="2"/>
      <c r="D150" s="2"/>
      <c r="E150" s="2"/>
      <c r="F150" s="2"/>
      <c r="G150" s="2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ht="15.75" customHeight="1">
      <c r="A151" s="3"/>
      <c r="B151" s="2"/>
      <c r="C151" s="2"/>
      <c r="D151" s="2"/>
      <c r="E151" s="2"/>
      <c r="F151" s="2"/>
      <c r="G151" s="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ht="15.75" customHeight="1">
      <c r="A152" s="3"/>
      <c r="B152" s="2"/>
      <c r="C152" s="2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ht="15.75" customHeight="1">
      <c r="A153" s="3"/>
      <c r="B153" s="2"/>
      <c r="C153" s="2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19">
        <f t="shared" ref="S153:S156" si="51">E164*H164</f>
        <v>0</v>
      </c>
      <c r="T153" s="3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ht="15.75" customHeight="1">
      <c r="A154" s="3"/>
      <c r="B154" s="2"/>
      <c r="C154" s="2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19">
        <f t="shared" si="51"/>
        <v>0</v>
      </c>
      <c r="T154" s="3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ht="15.75" customHeight="1">
      <c r="A155" s="3"/>
      <c r="B155" s="2"/>
      <c r="C155" s="2"/>
      <c r="D155" s="2"/>
      <c r="E155" s="2"/>
      <c r="F155" s="2"/>
      <c r="G155" s="2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19">
        <f t="shared" si="51"/>
        <v>0</v>
      </c>
      <c r="T155" s="3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ht="15.75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19">
        <f t="shared" si="51"/>
        <v>0</v>
      </c>
      <c r="T156" s="3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ht="15.75" customHeight="1">
      <c r="A157" s="3"/>
      <c r="B157" s="2"/>
      <c r="C157" s="2"/>
      <c r="D157" s="2"/>
      <c r="E157" s="2"/>
      <c r="F157" s="2"/>
      <c r="G157" s="2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ht="15.75" customHeight="1">
      <c r="A158" s="3"/>
      <c r="B158" s="2"/>
      <c r="C158" s="2"/>
      <c r="D158" s="2"/>
      <c r="E158" s="2"/>
      <c r="F158" s="2"/>
      <c r="G158" s="2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ht="15.75" customHeight="1">
      <c r="A159" s="3"/>
      <c r="B159" s="2"/>
      <c r="C159" s="2"/>
      <c r="D159" s="2"/>
      <c r="E159" s="2"/>
      <c r="F159" s="2"/>
      <c r="G159" s="2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ht="15.75" customHeight="1">
      <c r="A160" s="3"/>
      <c r="B160" s="2"/>
      <c r="C160" s="2"/>
      <c r="D160" s="2"/>
      <c r="E160" s="2"/>
      <c r="F160" s="2"/>
      <c r="G160" s="2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ht="15.75" customHeight="1">
      <c r="A161" s="3"/>
      <c r="B161" s="2"/>
      <c r="C161" s="2"/>
      <c r="D161" s="2"/>
      <c r="E161" s="2"/>
      <c r="F161" s="2"/>
      <c r="G161" s="2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ht="15.75" customHeight="1">
      <c r="A162" s="3"/>
      <c r="B162" s="2"/>
      <c r="C162" s="2"/>
      <c r="D162" s="2"/>
      <c r="E162" s="2"/>
      <c r="F162" s="2"/>
      <c r="G162" s="2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ht="15.75" customHeight="1">
      <c r="A163" s="3"/>
      <c r="B163" s="2"/>
      <c r="C163" s="2"/>
      <c r="D163" s="2"/>
      <c r="E163" s="2"/>
      <c r="F163" s="2"/>
      <c r="G163" s="2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ht="15.75" customHeight="1">
      <c r="A164" s="3"/>
      <c r="B164" s="2"/>
      <c r="C164" s="2"/>
      <c r="D164" s="2"/>
      <c r="E164" s="2"/>
      <c r="F164" s="2"/>
      <c r="G164" s="2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ht="15.75" customHeight="1">
      <c r="A165" s="3"/>
      <c r="B165" s="2"/>
      <c r="C165" s="2"/>
      <c r="D165" s="2"/>
      <c r="E165" s="2"/>
      <c r="F165" s="2"/>
      <c r="G165" s="2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ht="15.75" customHeight="1">
      <c r="A166" s="3"/>
      <c r="B166" s="2"/>
      <c r="C166" s="2"/>
      <c r="D166" s="2"/>
      <c r="E166" s="2"/>
      <c r="F166" s="2"/>
      <c r="G166" s="2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ht="15.75" customHeight="1">
      <c r="A167" s="3"/>
      <c r="B167" s="2"/>
      <c r="C167" s="2"/>
      <c r="D167" s="2"/>
      <c r="E167" s="2"/>
      <c r="F167" s="2"/>
      <c r="G167" s="2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ht="15.75" customHeight="1">
      <c r="A168" s="3"/>
      <c r="B168" s="2"/>
      <c r="C168" s="2"/>
      <c r="D168" s="2"/>
      <c r="E168" s="2"/>
      <c r="F168" s="2"/>
      <c r="G168" s="2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ht="15.75" customHeight="1">
      <c r="A169" s="3"/>
      <c r="B169" s="2"/>
      <c r="C169" s="2"/>
      <c r="D169" s="2"/>
      <c r="E169" s="2"/>
      <c r="F169" s="2"/>
      <c r="G169" s="2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ht="15.75" customHeight="1">
      <c r="A170" s="3"/>
      <c r="B170" s="2"/>
      <c r="C170" s="2"/>
      <c r="D170" s="2"/>
      <c r="E170" s="2"/>
      <c r="F170" s="2"/>
      <c r="G170" s="2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ht="15.75" customHeight="1">
      <c r="A171" s="3"/>
      <c r="B171" s="2"/>
      <c r="C171" s="2"/>
      <c r="D171" s="2"/>
      <c r="E171" s="2"/>
      <c r="F171" s="2"/>
      <c r="G171" s="2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ht="15.75" customHeight="1">
      <c r="A172" s="3"/>
      <c r="B172" s="2"/>
      <c r="C172" s="2"/>
      <c r="D172" s="2"/>
      <c r="E172" s="2"/>
      <c r="F172" s="2"/>
      <c r="G172" s="2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ht="15.75" customHeight="1">
      <c r="A173" s="3"/>
      <c r="B173" s="2"/>
      <c r="C173" s="2"/>
      <c r="D173" s="2"/>
      <c r="E173" s="2"/>
      <c r="F173" s="2"/>
      <c r="G173" s="2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ht="15.75" customHeight="1">
      <c r="A174" s="3"/>
      <c r="B174" s="2"/>
      <c r="C174" s="2"/>
      <c r="D174" s="2"/>
      <c r="E174" s="2"/>
      <c r="F174" s="2"/>
      <c r="G174" s="2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ht="15.75" customHeight="1">
      <c r="A175" s="3"/>
      <c r="B175" s="2"/>
      <c r="C175" s="2"/>
      <c r="D175" s="2"/>
      <c r="E175" s="2"/>
      <c r="F175" s="2"/>
      <c r="G175" s="2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ht="15.75" customHeight="1">
      <c r="A176" s="3"/>
      <c r="B176" s="2"/>
      <c r="C176" s="2"/>
      <c r="D176" s="2"/>
      <c r="E176" s="2"/>
      <c r="F176" s="2"/>
      <c r="G176" s="2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ht="15.75" customHeight="1">
      <c r="A177" s="3"/>
      <c r="B177" s="2"/>
      <c r="C177" s="2"/>
      <c r="D177" s="2"/>
      <c r="E177" s="2"/>
      <c r="F177" s="2"/>
      <c r="G177" s="2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ht="15.75" customHeight="1">
      <c r="A178" s="3"/>
      <c r="B178" s="2"/>
      <c r="C178" s="2"/>
      <c r="D178" s="2"/>
      <c r="E178" s="2"/>
      <c r="F178" s="2"/>
      <c r="G178" s="2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ht="15.75" customHeight="1">
      <c r="A179" s="3"/>
      <c r="B179" s="2"/>
      <c r="C179" s="2"/>
      <c r="D179" s="2"/>
      <c r="E179" s="2"/>
      <c r="F179" s="2"/>
      <c r="G179" s="2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ht="15.75" customHeight="1">
      <c r="A180" s="3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ht="15.75" customHeight="1">
      <c r="A181" s="3"/>
      <c r="B181" s="2"/>
      <c r="C181" s="2"/>
      <c r="D181" s="2"/>
      <c r="E181" s="2"/>
      <c r="F181" s="2"/>
      <c r="G181" s="2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ht="15.75" customHeight="1">
      <c r="A182" s="3"/>
      <c r="B182" s="2"/>
      <c r="C182" s="2"/>
      <c r="D182" s="2"/>
      <c r="E182" s="2"/>
      <c r="F182" s="2"/>
      <c r="G182" s="2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ht="15.75" customHeight="1">
      <c r="A183" s="3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ht="15.75" customHeight="1">
      <c r="A184" s="3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ht="15.75" customHeight="1">
      <c r="A185" s="3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ht="15.75" customHeight="1">
      <c r="A186" s="3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ht="15.75" customHeight="1">
      <c r="A187" s="3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ht="15.75" customHeight="1">
      <c r="A188" s="3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ht="15.75" customHeight="1">
      <c r="A189" s="3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ht="15.75" customHeight="1">
      <c r="A190" s="3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ht="15.75" customHeight="1">
      <c r="A191" s="3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ht="15.75" customHeight="1">
      <c r="A192" s="3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ht="15.75" customHeight="1">
      <c r="A193" s="3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ht="15.75" customHeight="1">
      <c r="A194" s="3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ht="15.75" customHeight="1">
      <c r="A195" s="3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ht="15.75" customHeight="1">
      <c r="A196" s="3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ht="15.75" customHeight="1">
      <c r="A197" s="3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ht="15.75" customHeight="1">
      <c r="A198" s="3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ht="15.75" customHeight="1">
      <c r="A199" s="3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ht="15.75" customHeight="1">
      <c r="A200" s="3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ht="15.75" customHeight="1">
      <c r="A201" s="3"/>
      <c r="B201" s="2"/>
      <c r="C201" s="2"/>
      <c r="D201" s="2"/>
      <c r="E201" s="2"/>
      <c r="F201" s="2"/>
      <c r="G201" s="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ht="15.75" customHeight="1">
      <c r="A202" s="3"/>
      <c r="B202" s="2"/>
      <c r="C202" s="2"/>
      <c r="D202" s="2"/>
      <c r="E202" s="2"/>
      <c r="F202" s="2"/>
      <c r="G202" s="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ht="15.75" customHeight="1">
      <c r="A203" s="3"/>
      <c r="B203" s="2"/>
      <c r="C203" s="2"/>
      <c r="D203" s="2"/>
      <c r="E203" s="2"/>
      <c r="F203" s="2"/>
      <c r="G203" s="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ht="15.75" customHeight="1">
      <c r="A204" s="3"/>
      <c r="B204" s="2"/>
      <c r="C204" s="2"/>
      <c r="D204" s="2"/>
      <c r="E204" s="2"/>
      <c r="F204" s="2"/>
      <c r="G204" s="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ht="15.75" customHeight="1">
      <c r="A205" s="3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ht="15.75" customHeight="1">
      <c r="A206" s="3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ht="15.75" customHeight="1">
      <c r="A207" s="3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ht="15.75" customHeight="1">
      <c r="A208" s="3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ht="15.75" customHeight="1">
      <c r="A209" s="3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ht="15.75" customHeight="1">
      <c r="A210" s="3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ht="15.75" customHeight="1">
      <c r="A211" s="3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ht="15.75" customHeight="1">
      <c r="A212" s="3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ht="15.75" customHeight="1">
      <c r="A213" s="3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ht="15.75" customHeight="1">
      <c r="A214" s="3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ht="15.75" customHeight="1">
      <c r="A215" s="3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ht="15.75" customHeight="1">
      <c r="A216" s="3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ht="15.75" customHeight="1">
      <c r="A217" s="3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ht="15.75" customHeight="1">
      <c r="A218" s="3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ht="15.75" customHeight="1">
      <c r="A219" s="3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ht="15.75" customHeight="1">
      <c r="A220" s="3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ht="15.75" customHeight="1">
      <c r="A221" s="3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ht="15.75" customHeight="1">
      <c r="A222" s="3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ht="15.75" customHeight="1">
      <c r="A223" s="3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ht="15.75" customHeight="1">
      <c r="A224" s="3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ht="15.75" customHeight="1">
      <c r="A225" s="3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ht="15.75" customHeight="1">
      <c r="A226" s="3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ht="15.75" customHeight="1">
      <c r="A227" s="3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ht="15.75" customHeight="1">
      <c r="A228" s="3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ht="15.75" customHeight="1">
      <c r="A229" s="3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ht="15.75" customHeight="1">
      <c r="A230" s="3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ht="15.75" customHeight="1">
      <c r="A231" s="3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ht="15.75" customHeight="1">
      <c r="A232" s="3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ht="15.75" customHeight="1">
      <c r="A233" s="3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ht="15.75" customHeight="1">
      <c r="A234" s="3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ht="15.75" customHeight="1">
      <c r="A235" s="3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ht="15.75" customHeight="1">
      <c r="A236" s="3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ht="15.75" customHeight="1">
      <c r="A237" s="3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ht="15.75" customHeight="1">
      <c r="A238" s="3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ht="15.75" customHeight="1">
      <c r="A239" s="3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ht="15.75" customHeight="1">
      <c r="A240" s="3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ht="15.75" customHeight="1">
      <c r="A241" s="3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ht="15.75" customHeight="1">
      <c r="A242" s="3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ht="15.75" customHeight="1">
      <c r="A243" s="3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ht="15.75" customHeight="1">
      <c r="A244" s="3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ht="15.75" customHeight="1">
      <c r="A245" s="3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ht="15.75" customHeight="1">
      <c r="A246" s="3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ht="15.75" customHeight="1">
      <c r="A247" s="3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ht="15.75" customHeight="1">
      <c r="A248" s="3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ht="15.75" customHeight="1">
      <c r="A249" s="3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ht="15.75" customHeight="1">
      <c r="A250" s="3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ht="15.75" customHeight="1">
      <c r="A251" s="3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ht="15.75" customHeight="1">
      <c r="A252" s="3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ht="15.75" customHeight="1">
      <c r="A253" s="3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ht="15.75" customHeight="1">
      <c r="A254" s="3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ht="15.75" customHeight="1">
      <c r="A255" s="3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ht="15.75" customHeight="1">
      <c r="A256" s="3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ht="15.75" customHeight="1">
      <c r="A257" s="3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ht="15.75" customHeight="1">
      <c r="A258" s="3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ht="15.75" customHeight="1">
      <c r="A259" s="3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ht="15.75" customHeight="1">
      <c r="A260" s="3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ht="15.75" customHeight="1">
      <c r="A261" s="3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ht="15.75" customHeight="1">
      <c r="A262" s="3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ht="15.75" customHeight="1">
      <c r="A263" s="3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ht="15.75" customHeight="1">
      <c r="A264" s="3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ht="15.75" customHeight="1">
      <c r="A265" s="3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ht="15.75" customHeight="1">
      <c r="A266" s="3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ht="15.75" customHeight="1">
      <c r="A267" s="3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ht="15.75" customHeight="1">
      <c r="A268" s="3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ht="15.75" customHeight="1">
      <c r="A269" s="3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ht="15.75" customHeight="1">
      <c r="A270" s="3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ht="15.75" customHeight="1">
      <c r="A271" s="3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ht="15.75" customHeight="1">
      <c r="A272" s="3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ht="15.75" customHeight="1">
      <c r="A273" s="3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ht="15.75" customHeight="1">
      <c r="A274" s="3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ht="15.75" customHeight="1">
      <c r="A275" s="3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ht="15.75" customHeight="1">
      <c r="A276" s="3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ht="15.75" customHeight="1">
      <c r="A277" s="3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ht="15.75" customHeight="1">
      <c r="A278" s="3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ht="15.75" customHeight="1">
      <c r="A279" s="3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ht="15.75" customHeight="1">
      <c r="A280" s="3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ht="15.75" customHeight="1">
      <c r="A281" s="3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ht="15.75" customHeight="1">
      <c r="A282" s="3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ht="15.75" customHeight="1">
      <c r="A283" s="3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ht="15.75" customHeight="1">
      <c r="A284" s="3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ht="15.75" customHeight="1">
      <c r="A285" s="3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ht="15.75" customHeight="1">
      <c r="A286" s="3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ht="15.75" customHeight="1">
      <c r="A287" s="3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ht="15.75" customHeight="1">
      <c r="A288" s="3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ht="15.75" customHeight="1">
      <c r="A289" s="3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ht="15.75" customHeight="1">
      <c r="A290" s="3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ht="15.75" customHeight="1">
      <c r="A291" s="3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ht="15.75" customHeight="1">
      <c r="A292" s="3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ht="15.75" customHeight="1">
      <c r="A293" s="3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ht="15.75" customHeight="1">
      <c r="A294" s="3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ht="15.75" customHeight="1">
      <c r="A295" s="3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ht="15.75" customHeight="1">
      <c r="A296" s="3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ht="15.75" customHeight="1">
      <c r="A297" s="3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ht="15.75" customHeight="1">
      <c r="A298" s="3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ht="15.75" customHeight="1">
      <c r="A299" s="3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ht="15.75" customHeight="1">
      <c r="A300" s="3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ht="15.75" customHeight="1">
      <c r="A301" s="3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ht="15.75" customHeight="1">
      <c r="A302" s="3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ht="15.75" customHeight="1">
      <c r="A303" s="3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ht="15.75" customHeight="1">
      <c r="A304" s="3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ht="15.75" customHeight="1">
      <c r="A305" s="3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ht="15.75" customHeight="1">
      <c r="A306" s="3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ht="15.75" customHeight="1">
      <c r="A307" s="3"/>
      <c r="B307" s="2"/>
      <c r="C307" s="2"/>
      <c r="D307" s="2"/>
      <c r="E307" s="2"/>
      <c r="F307" s="2"/>
      <c r="G307" s="2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ht="15.75" customHeight="1">
      <c r="A308" s="3"/>
      <c r="B308" s="2"/>
      <c r="C308" s="2"/>
      <c r="D308" s="2"/>
      <c r="E308" s="2"/>
      <c r="F308" s="2"/>
      <c r="G308" s="2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ht="15.75" customHeight="1">
      <c r="A309" s="3"/>
      <c r="B309" s="2"/>
      <c r="C309" s="2"/>
      <c r="D309" s="2"/>
      <c r="E309" s="2"/>
      <c r="F309" s="2"/>
      <c r="G309" s="2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ht="15.75" customHeight="1">
      <c r="A310" s="3"/>
      <c r="B310" s="2"/>
      <c r="C310" s="2"/>
      <c r="D310" s="2"/>
      <c r="E310" s="2"/>
      <c r="F310" s="2"/>
      <c r="G310" s="2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ht="15.75" customHeight="1">
      <c r="A311" s="3"/>
      <c r="B311" s="2"/>
      <c r="C311" s="2"/>
      <c r="D311" s="2"/>
      <c r="E311" s="2"/>
      <c r="F311" s="2"/>
      <c r="G311" s="2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ht="15.75" customHeight="1">
      <c r="A312" s="3"/>
      <c r="B312" s="2"/>
      <c r="C312" s="2"/>
      <c r="D312" s="2"/>
      <c r="E312" s="2"/>
      <c r="F312" s="2"/>
      <c r="G312" s="2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ht="15.75" customHeight="1">
      <c r="A313" s="3"/>
      <c r="B313" s="2"/>
      <c r="C313" s="2"/>
      <c r="D313" s="2"/>
      <c r="E313" s="2"/>
      <c r="F313" s="2"/>
      <c r="G313" s="2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ht="15.75" customHeight="1">
      <c r="A314" s="3"/>
      <c r="B314" s="2"/>
      <c r="C314" s="2"/>
      <c r="D314" s="2"/>
      <c r="E314" s="2"/>
      <c r="F314" s="2"/>
      <c r="G314" s="2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ht="15.75" customHeight="1">
      <c r="A315" s="3"/>
      <c r="B315" s="2"/>
      <c r="C315" s="2"/>
      <c r="D315" s="2"/>
      <c r="E315" s="2"/>
      <c r="F315" s="2"/>
      <c r="G315" s="2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ht="15.75" customHeight="1">
      <c r="A316" s="3"/>
      <c r="B316" s="2"/>
      <c r="C316" s="2"/>
      <c r="D316" s="2"/>
      <c r="E316" s="2"/>
      <c r="F316" s="2"/>
      <c r="G316" s="2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ht="15.75" customHeight="1">
      <c r="A317" s="3"/>
      <c r="B317" s="2"/>
      <c r="C317" s="2"/>
      <c r="D317" s="2"/>
      <c r="E317" s="2"/>
      <c r="F317" s="2"/>
      <c r="G317" s="2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ht="15.75" customHeight="1">
      <c r="A318" s="3"/>
      <c r="B318" s="2"/>
      <c r="C318" s="2"/>
      <c r="D318" s="2"/>
      <c r="E318" s="2"/>
      <c r="F318" s="2"/>
      <c r="G318" s="2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ht="15.75" customHeight="1">
      <c r="A319" s="3"/>
      <c r="B319" s="2"/>
      <c r="C319" s="2"/>
      <c r="D319" s="2"/>
      <c r="E319" s="2"/>
      <c r="F319" s="2"/>
      <c r="G319" s="2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ht="15.75" customHeight="1">
      <c r="A320" s="3"/>
      <c r="B320" s="2"/>
      <c r="C320" s="2"/>
      <c r="D320" s="2"/>
      <c r="E320" s="2"/>
      <c r="F320" s="2"/>
      <c r="G320" s="2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ht="15.75" customHeight="1">
      <c r="A321" s="3"/>
      <c r="B321" s="2"/>
      <c r="C321" s="2"/>
      <c r="D321" s="2"/>
      <c r="E321" s="2"/>
      <c r="F321" s="2"/>
      <c r="G321" s="2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ht="15.75" customHeight="1">
      <c r="A322" s="3"/>
      <c r="B322" s="2"/>
      <c r="C322" s="2"/>
      <c r="D322" s="2"/>
      <c r="E322" s="2"/>
      <c r="F322" s="2"/>
      <c r="G322" s="2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ht="15.75" customHeight="1">
      <c r="A323" s="3"/>
      <c r="B323" s="2"/>
      <c r="C323" s="2"/>
      <c r="D323" s="2"/>
      <c r="E323" s="2"/>
      <c r="F323" s="2"/>
      <c r="G323" s="2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ht="15.75" customHeight="1">
      <c r="A324" s="3"/>
      <c r="B324" s="2"/>
      <c r="C324" s="2"/>
      <c r="D324" s="2"/>
      <c r="E324" s="2"/>
      <c r="F324" s="2"/>
      <c r="G324" s="2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ht="15.75" customHeight="1">
      <c r="A325" s="3"/>
      <c r="B325" s="2"/>
      <c r="C325" s="2"/>
      <c r="D325" s="2"/>
      <c r="E325" s="2"/>
      <c r="F325" s="2"/>
      <c r="G325" s="2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ht="15.75" customHeight="1">
      <c r="A326" s="3"/>
      <c r="B326" s="2"/>
      <c r="C326" s="2"/>
      <c r="D326" s="2"/>
      <c r="E326" s="2"/>
      <c r="F326" s="2"/>
      <c r="G326" s="2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ht="15.75" customHeight="1">
      <c r="A327" s="3"/>
      <c r="B327" s="2"/>
      <c r="C327" s="2"/>
      <c r="D327" s="2"/>
      <c r="E327" s="2"/>
      <c r="F327" s="2"/>
      <c r="G327" s="2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ht="15.75" customHeight="1">
      <c r="A328" s="3"/>
      <c r="B328" s="2"/>
      <c r="C328" s="2"/>
      <c r="D328" s="2"/>
      <c r="E328" s="2"/>
      <c r="F328" s="2"/>
      <c r="G328" s="2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ht="15.75" customHeight="1">
      <c r="A329" s="3"/>
      <c r="B329" s="2"/>
      <c r="C329" s="2"/>
      <c r="D329" s="2"/>
      <c r="E329" s="2"/>
      <c r="F329" s="2"/>
      <c r="G329" s="2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ht="15.75" customHeight="1">
      <c r="A330" s="3"/>
      <c r="B330" s="2"/>
      <c r="C330" s="2"/>
      <c r="D330" s="2"/>
      <c r="E330" s="2"/>
      <c r="F330" s="2"/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ht="15.75" customHeight="1">
      <c r="A331" s="3"/>
      <c r="B331" s="2"/>
      <c r="C331" s="2"/>
      <c r="D331" s="2"/>
      <c r="E331" s="2"/>
      <c r="F331" s="2"/>
      <c r="G331" s="2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ht="15.75" customHeight="1">
      <c r="A332" s="3"/>
      <c r="B332" s="2"/>
      <c r="C332" s="2"/>
      <c r="D332" s="2"/>
      <c r="E332" s="2"/>
      <c r="F332" s="2"/>
      <c r="G332" s="2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ht="15.75" customHeight="1">
      <c r="A333" s="3"/>
      <c r="B333" s="2"/>
      <c r="C333" s="2"/>
      <c r="D333" s="2"/>
      <c r="E333" s="2"/>
      <c r="F333" s="2"/>
      <c r="G333" s="2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ht="15.75" customHeight="1">
      <c r="A334" s="3"/>
      <c r="B334" s="2"/>
      <c r="C334" s="2"/>
      <c r="D334" s="2"/>
      <c r="E334" s="2"/>
      <c r="F334" s="2"/>
      <c r="G334" s="2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ht="15.75" customHeight="1">
      <c r="A335" s="3"/>
      <c r="B335" s="2"/>
      <c r="C335" s="2"/>
      <c r="D335" s="2"/>
      <c r="E335" s="2"/>
      <c r="F335" s="2"/>
      <c r="G335" s="2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ht="15.75" customHeight="1">
      <c r="A336" s="3"/>
      <c r="B336" s="2"/>
      <c r="C336" s="2"/>
      <c r="D336" s="2"/>
      <c r="E336" s="2"/>
      <c r="F336" s="2"/>
      <c r="G336" s="2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ht="15.75" customHeight="1">
      <c r="A337" s="3"/>
      <c r="B337" s="2"/>
      <c r="C337" s="2"/>
      <c r="D337" s="2"/>
      <c r="E337" s="2"/>
      <c r="F337" s="2"/>
      <c r="G337" s="2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ht="15.75" customHeight="1">
      <c r="A338" s="3"/>
      <c r="B338" s="2"/>
      <c r="C338" s="2"/>
      <c r="D338" s="2"/>
      <c r="E338" s="2"/>
      <c r="F338" s="2"/>
      <c r="G338" s="2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ht="15.75" customHeight="1">
      <c r="A339" s="3"/>
      <c r="B339" s="2"/>
      <c r="C339" s="2"/>
      <c r="D339" s="2"/>
      <c r="E339" s="2"/>
      <c r="F339" s="2"/>
      <c r="G339" s="2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ht="15.75" customHeight="1">
      <c r="A340" s="3"/>
      <c r="B340" s="2"/>
      <c r="C340" s="2"/>
      <c r="D340" s="2"/>
      <c r="E340" s="2"/>
      <c r="F340" s="2"/>
      <c r="G340" s="2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ht="15.75" customHeight="1">
      <c r="A341" s="3"/>
      <c r="B341" s="2"/>
      <c r="C341" s="2"/>
      <c r="D341" s="2"/>
      <c r="E341" s="2"/>
      <c r="F341" s="2"/>
      <c r="G341" s="2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ht="15.75" customHeight="1">
      <c r="A342" s="3"/>
      <c r="B342" s="2"/>
      <c r="C342" s="2"/>
      <c r="D342" s="2"/>
      <c r="E342" s="2"/>
      <c r="F342" s="2"/>
      <c r="G342" s="2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ht="15.75" customHeight="1">
      <c r="A343" s="3"/>
      <c r="B343" s="2"/>
      <c r="C343" s="2"/>
      <c r="D343" s="2"/>
      <c r="E343" s="2"/>
      <c r="F343" s="2"/>
      <c r="G343" s="2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ht="15.75" customHeight="1">
      <c r="A344" s="3"/>
      <c r="B344" s="2"/>
      <c r="C344" s="2"/>
      <c r="D344" s="2"/>
      <c r="E344" s="2"/>
      <c r="F344" s="2"/>
      <c r="G344" s="2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2"/>
      <c r="V344" s="2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ht="15.75" customHeight="1">
      <c r="A345" s="3"/>
      <c r="B345" s="2"/>
      <c r="C345" s="2"/>
      <c r="D345" s="2"/>
      <c r="E345" s="2"/>
      <c r="F345" s="2"/>
      <c r="G345" s="2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2"/>
      <c r="V345" s="2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ht="15.75" customHeight="1">
      <c r="A346" s="3"/>
      <c r="B346" s="2"/>
      <c r="C346" s="2"/>
      <c r="D346" s="2"/>
      <c r="E346" s="2"/>
      <c r="F346" s="2"/>
      <c r="G346" s="2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2"/>
      <c r="V346" s="2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ht="15.75" customHeight="1">
      <c r="A347" s="3"/>
      <c r="B347" s="2"/>
      <c r="C347" s="2"/>
      <c r="D347" s="2"/>
      <c r="E347" s="2"/>
      <c r="F347" s="2"/>
      <c r="G347" s="2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2"/>
      <c r="V347" s="2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ht="15.75" customHeight="1">
      <c r="A348" s="3"/>
      <c r="B348" s="2"/>
      <c r="C348" s="2"/>
      <c r="D348" s="2"/>
      <c r="E348" s="2"/>
      <c r="F348" s="2"/>
      <c r="G348" s="2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2"/>
      <c r="V348" s="2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ht="15.75" customHeight="1">
      <c r="A349" s="3"/>
      <c r="B349" s="2"/>
      <c r="C349" s="2"/>
      <c r="D349" s="2"/>
      <c r="E349" s="2"/>
      <c r="F349" s="2"/>
      <c r="G349" s="2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2"/>
      <c r="V349" s="2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ht="15.75" customHeight="1">
      <c r="A350" s="3"/>
      <c r="B350" s="2"/>
      <c r="C350" s="2"/>
      <c r="D350" s="2"/>
      <c r="E350" s="2"/>
      <c r="F350" s="2"/>
      <c r="G350" s="2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2"/>
      <c r="V350" s="2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ht="15.75" customHeight="1">
      <c r="A351" s="3"/>
      <c r="B351" s="2"/>
      <c r="C351" s="2"/>
      <c r="D351" s="2"/>
      <c r="E351" s="2"/>
      <c r="F351" s="2"/>
      <c r="G351" s="2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2"/>
      <c r="V351" s="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ht="15.75" customHeight="1">
      <c r="A352" s="3"/>
      <c r="B352" s="2"/>
      <c r="C352" s="2"/>
      <c r="D352" s="2"/>
      <c r="E352" s="2"/>
      <c r="F352" s="2"/>
      <c r="G352" s="2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2"/>
      <c r="V352" s="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ht="15.75" customHeight="1">
      <c r="A353" s="3"/>
      <c r="B353" s="2"/>
      <c r="C353" s="2"/>
      <c r="D353" s="2"/>
      <c r="E353" s="2"/>
      <c r="F353" s="2"/>
      <c r="G353" s="2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2"/>
      <c r="V353" s="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ht="15.75" customHeight="1">
      <c r="A354" s="3"/>
      <c r="B354" s="2"/>
      <c r="C354" s="2"/>
      <c r="D354" s="2"/>
      <c r="E354" s="2"/>
      <c r="F354" s="2"/>
      <c r="G354" s="2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2"/>
      <c r="V354" s="2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ht="15.75" customHeight="1">
      <c r="A355" s="3"/>
      <c r="B355" s="2"/>
      <c r="C355" s="2"/>
      <c r="D355" s="2"/>
      <c r="E355" s="2"/>
      <c r="F355" s="2"/>
      <c r="G355" s="2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2"/>
      <c r="V355" s="2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ht="15.75" customHeight="1">
      <c r="A356" s="3"/>
      <c r="B356" s="2"/>
      <c r="C356" s="2"/>
      <c r="D356" s="2"/>
      <c r="E356" s="2"/>
      <c r="F356" s="2"/>
      <c r="G356" s="2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2"/>
      <c r="V356" s="2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ht="15.75" customHeight="1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</row>
    <row r="358" ht="15.75" customHeight="1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</row>
    <row r="359" ht="15.75" customHeight="1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</row>
    <row r="360" ht="15.75" customHeight="1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</row>
    <row r="361" ht="15.75" customHeight="1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</row>
    <row r="362" ht="15.75" customHeight="1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</row>
    <row r="363" ht="15.75" customHeight="1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</row>
    <row r="364" ht="15.75" customHeight="1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</row>
    <row r="365" ht="15.75" customHeight="1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</row>
    <row r="366" ht="15.75" customHeight="1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</row>
    <row r="367" ht="15.75" customHeight="1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</row>
    <row r="368" ht="15.75" customHeight="1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</row>
    <row r="369" ht="15.75" customHeight="1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</row>
    <row r="370" ht="15.75" customHeight="1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</row>
    <row r="371" ht="15.75" customHeight="1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</row>
    <row r="372" ht="15.75" customHeight="1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</row>
    <row r="373" ht="15.75" customHeight="1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</row>
    <row r="374" ht="15.75" customHeight="1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</row>
    <row r="375" ht="15.75" customHeight="1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</row>
    <row r="376" ht="15.75" customHeight="1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</row>
    <row r="377" ht="15.75" customHeight="1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</row>
    <row r="378" ht="15.75" customHeight="1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</row>
    <row r="379" ht="15.75" customHeight="1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</row>
    <row r="380" ht="15.75" customHeight="1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</row>
    <row r="381" ht="15.75" customHeight="1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</row>
    <row r="382" ht="15.75" customHeight="1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</row>
    <row r="383" ht="15.75" customHeight="1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</row>
    <row r="384" ht="15.75" customHeight="1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</row>
    <row r="385" ht="15.75" customHeight="1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</row>
    <row r="386" ht="15.75" customHeight="1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</row>
    <row r="387" ht="15.75" customHeight="1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</row>
    <row r="388" ht="15.75" customHeight="1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</row>
    <row r="389" ht="15.75" customHeight="1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</row>
    <row r="390" ht="15.75" customHeight="1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</row>
    <row r="391" ht="15.75" customHeight="1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</row>
    <row r="392" ht="15.75" customHeight="1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</row>
    <row r="393" ht="15.75" customHeight="1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</row>
    <row r="394" ht="15.75" customHeight="1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</row>
    <row r="395" ht="15.75" customHeight="1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</row>
    <row r="396" ht="15.75" customHeight="1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</row>
    <row r="397" ht="15.75" customHeight="1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</row>
    <row r="398" ht="15.75" customHeight="1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</row>
    <row r="399" ht="15.75" customHeight="1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</row>
    <row r="400" ht="15.75" customHeight="1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</row>
    <row r="401" ht="15.75" customHeight="1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</row>
    <row r="402" ht="15.75" customHeight="1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</row>
    <row r="403" ht="15.75" customHeight="1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</row>
    <row r="404" ht="15.75" customHeight="1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</row>
    <row r="405" ht="15.75" customHeight="1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</row>
    <row r="406" ht="15.75" customHeight="1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</row>
    <row r="407" ht="15.75" customHeight="1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</row>
    <row r="408" ht="15.75" customHeight="1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</row>
    <row r="409" ht="15.75" customHeight="1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</row>
    <row r="410" ht="15.75" customHeight="1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</row>
    <row r="411" ht="15.75" customHeight="1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</row>
    <row r="412" ht="15.75" customHeight="1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</row>
    <row r="413" ht="15.75" customHeight="1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</row>
    <row r="414" ht="15.75" customHeight="1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</row>
    <row r="415" ht="15.75" customHeight="1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</row>
    <row r="416" ht="15.75" customHeight="1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</row>
    <row r="417" ht="15.75" customHeight="1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</row>
    <row r="418" ht="15.75" customHeight="1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</row>
    <row r="419" ht="15.75" customHeight="1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</row>
    <row r="420" ht="15.75" customHeight="1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</row>
    <row r="421" ht="15.75" customHeight="1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</row>
    <row r="422" ht="15.75" customHeight="1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</row>
    <row r="423" ht="15.75" customHeight="1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</row>
    <row r="424" ht="15.75" customHeight="1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</row>
    <row r="425" ht="15.75" customHeight="1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</row>
    <row r="426" ht="15.75" customHeight="1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</row>
    <row r="427" ht="15.75" customHeight="1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</row>
    <row r="428" ht="15.75" customHeight="1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</row>
    <row r="429" ht="15.75" customHeight="1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</row>
    <row r="430" ht="15.75" customHeight="1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</row>
    <row r="431" ht="15.75" customHeight="1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</row>
    <row r="432" ht="15.75" customHeight="1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</row>
    <row r="433" ht="15.75" customHeight="1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</row>
    <row r="434" ht="15.75" customHeight="1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</row>
    <row r="435" ht="15.75" customHeight="1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</row>
    <row r="436" ht="15.75" customHeight="1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</row>
    <row r="437" ht="15.75" customHeight="1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</row>
    <row r="438" ht="15.75" customHeight="1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</row>
    <row r="439" ht="15.75" customHeight="1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</row>
    <row r="440" ht="15.75" customHeight="1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</row>
    <row r="441" ht="15.75" customHeight="1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</row>
    <row r="442" ht="15.75" customHeight="1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</row>
    <row r="443" ht="15.75" customHeight="1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</row>
    <row r="444" ht="15.75" customHeight="1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</row>
    <row r="445" ht="15.75" customHeight="1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</row>
    <row r="446" ht="15.75" customHeight="1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</row>
    <row r="447" ht="15.75" customHeight="1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</row>
    <row r="448" ht="15.75" customHeight="1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</row>
    <row r="449" ht="15.75" customHeight="1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</row>
    <row r="450" ht="15.75" customHeight="1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</row>
    <row r="451" ht="15.75" customHeight="1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</row>
    <row r="452" ht="15.75" customHeight="1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</row>
    <row r="453" ht="15.75" customHeight="1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</row>
    <row r="454" ht="15.75" customHeight="1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</row>
    <row r="455" ht="15.75" customHeight="1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</row>
    <row r="456" ht="15.75" customHeight="1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</row>
    <row r="457" ht="15.75" customHeight="1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</row>
    <row r="458" ht="15.75" customHeight="1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</row>
    <row r="459" ht="15.75" customHeight="1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</row>
    <row r="460" ht="15.75" customHeight="1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</row>
    <row r="461" ht="15.75" customHeight="1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</row>
    <row r="462" ht="15.75" customHeight="1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</row>
    <row r="463" ht="15.75" customHeight="1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</row>
    <row r="464" ht="15.75" customHeight="1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</row>
    <row r="465" ht="15.75" customHeight="1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</row>
    <row r="466" ht="15.75" customHeight="1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</row>
    <row r="467" ht="15.75" customHeight="1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</row>
    <row r="468" ht="15.75" customHeight="1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</row>
    <row r="469" ht="15.75" customHeight="1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</row>
    <row r="470" ht="15.75" customHeight="1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</row>
    <row r="471" ht="15.75" customHeight="1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</row>
    <row r="472" ht="15.75" customHeight="1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</row>
    <row r="473" ht="15.75" customHeight="1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</row>
    <row r="474" ht="15.75" customHeight="1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</row>
    <row r="475" ht="15.75" customHeight="1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115"/>
    </row>
    <row r="476" ht="15.75" customHeight="1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</row>
    <row r="477" ht="15.75" customHeight="1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</row>
    <row r="478" ht="15.75" customHeight="1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</row>
    <row r="479" ht="15.75" customHeight="1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</row>
    <row r="480" ht="15.75" customHeight="1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</row>
    <row r="481" ht="15.75" customHeight="1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</row>
    <row r="482" ht="15.75" customHeight="1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</row>
    <row r="483" ht="15.75" customHeight="1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</row>
    <row r="484" ht="15.75" customHeight="1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</row>
    <row r="485" ht="15.75" customHeight="1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</row>
    <row r="486" ht="15.75" customHeight="1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</row>
    <row r="487" ht="15.75" customHeight="1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</row>
    <row r="488" ht="15.75" customHeight="1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</row>
    <row r="489" ht="15.75" customHeight="1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</row>
    <row r="490" ht="15.75" customHeight="1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</row>
    <row r="491" ht="15.75" customHeight="1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</row>
    <row r="492" ht="15.75" customHeight="1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</row>
    <row r="493" ht="15.75" customHeight="1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</row>
    <row r="494" ht="15.75" customHeight="1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</row>
    <row r="495" ht="15.75" customHeight="1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</row>
    <row r="496" ht="15.75" customHeight="1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</row>
    <row r="497" ht="15.75" customHeight="1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</row>
    <row r="498" ht="15.75" customHeight="1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</row>
    <row r="499" ht="15.75" customHeight="1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</row>
    <row r="500" ht="15.75" customHeight="1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</row>
    <row r="501" ht="15.75" customHeight="1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</row>
    <row r="502" ht="15.75" customHeight="1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</row>
    <row r="503" ht="15.75" customHeight="1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</row>
    <row r="504" ht="15.75" customHeight="1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G504" s="115"/>
      <c r="AH504" s="115"/>
      <c r="AI504" s="115"/>
      <c r="AJ504" s="115"/>
    </row>
    <row r="505" ht="15.75" customHeight="1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15"/>
      <c r="AJ505" s="115"/>
    </row>
    <row r="506" ht="15.75" customHeight="1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</row>
    <row r="507" ht="15.75" customHeight="1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</row>
    <row r="508" ht="15.75" customHeight="1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</row>
    <row r="509" ht="15.75" customHeight="1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</row>
    <row r="510" ht="15.75" customHeight="1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</row>
    <row r="511" ht="15.75" customHeight="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</row>
    <row r="512" ht="15.75" customHeight="1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</row>
    <row r="513" ht="15.75" customHeight="1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</row>
    <row r="514" ht="15.75" customHeight="1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</row>
    <row r="515" ht="15.75" customHeight="1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</row>
    <row r="516" ht="15.75" customHeight="1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</row>
    <row r="517" ht="15.75" customHeight="1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</row>
    <row r="518" ht="15.75" customHeight="1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</row>
    <row r="519" ht="15.75" customHeight="1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</row>
    <row r="520" ht="15.75" customHeight="1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</row>
    <row r="521" ht="15.75" customHeight="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</row>
    <row r="522" ht="15.75" customHeight="1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</row>
    <row r="523" ht="15.75" customHeight="1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</row>
    <row r="524" ht="15.75" customHeight="1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</row>
    <row r="525" ht="15.75" customHeight="1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</row>
    <row r="526" ht="15.75" customHeight="1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</row>
    <row r="527" ht="15.75" customHeight="1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</row>
    <row r="528" ht="15.75" customHeight="1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</row>
    <row r="529" ht="15.75" customHeight="1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</row>
    <row r="530" ht="15.75" customHeight="1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</row>
    <row r="531" ht="15.75" customHeight="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</row>
    <row r="532" ht="15.75" customHeight="1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</row>
    <row r="533" ht="15.75" customHeight="1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</row>
    <row r="534" ht="15.75" customHeight="1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</row>
    <row r="535" ht="15.75" customHeight="1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</row>
    <row r="536" ht="15.75" customHeight="1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</row>
    <row r="537" ht="15.75" customHeight="1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</row>
    <row r="538" ht="15.75" customHeight="1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</row>
    <row r="539" ht="15.75" customHeight="1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</row>
    <row r="540" ht="15.75" customHeight="1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</row>
    <row r="541" ht="15.75" customHeight="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</row>
    <row r="542" ht="15.75" customHeight="1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</row>
    <row r="543" ht="15.75" customHeight="1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</row>
    <row r="544" ht="15.75" customHeight="1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</row>
    <row r="545" ht="15.75" customHeight="1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</row>
    <row r="546" ht="15.75" customHeight="1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</row>
    <row r="547" ht="15.75" customHeight="1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</row>
    <row r="548" ht="15.75" customHeight="1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</row>
    <row r="549" ht="15.75" customHeight="1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</row>
    <row r="550" ht="15.75" customHeight="1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</row>
    <row r="551" ht="15.75" customHeight="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</row>
    <row r="552" ht="15.75" customHeight="1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</row>
    <row r="553" ht="15.75" customHeight="1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</row>
    <row r="554" ht="15.75" customHeight="1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</row>
    <row r="555" ht="15.75" customHeight="1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</row>
    <row r="556" ht="15.75" customHeight="1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</row>
    <row r="557" ht="15.75" customHeight="1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</row>
    <row r="558" ht="15.75" customHeight="1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</row>
    <row r="559" ht="15.75" customHeight="1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</row>
    <row r="560" ht="15.75" customHeight="1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</row>
    <row r="561" ht="15.75" customHeight="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</row>
    <row r="562" ht="15.75" customHeight="1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</row>
    <row r="563" ht="15.75" customHeight="1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</row>
    <row r="564" ht="15.75" customHeight="1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</row>
    <row r="565" ht="15.75" customHeight="1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</row>
    <row r="566" ht="15.75" customHeight="1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</row>
    <row r="567" ht="15.75" customHeight="1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</row>
    <row r="568" ht="15.75" customHeight="1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</row>
    <row r="569" ht="15.75" customHeight="1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</row>
    <row r="570" ht="15.75" customHeight="1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</row>
    <row r="571" ht="15.75" customHeight="1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</row>
    <row r="572" ht="15.75" customHeight="1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</row>
    <row r="573" ht="15.75" customHeight="1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</row>
    <row r="574" ht="15.75" customHeight="1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</row>
    <row r="575" ht="15.75" customHeight="1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</row>
    <row r="576" ht="15.75" customHeight="1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</row>
    <row r="577" ht="15.75" customHeight="1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</row>
    <row r="578" ht="15.75" customHeight="1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</row>
    <row r="579" ht="15.75" customHeight="1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</row>
    <row r="580" ht="15.75" customHeight="1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</row>
    <row r="581" ht="15.75" customHeight="1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</row>
    <row r="582" ht="15.75" customHeight="1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</row>
    <row r="583" ht="15.75" customHeight="1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</row>
    <row r="584" ht="15.75" customHeight="1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</row>
    <row r="585" ht="15.75" customHeight="1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</row>
    <row r="586" ht="15.75" customHeight="1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</row>
    <row r="587" ht="15.75" customHeight="1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</row>
    <row r="588" ht="15.75" customHeight="1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</row>
    <row r="589" ht="15.75" customHeight="1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</row>
    <row r="590" ht="15.75" customHeight="1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15"/>
    </row>
    <row r="591" ht="15.75" customHeight="1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15"/>
      <c r="AJ591" s="115"/>
    </row>
    <row r="592" ht="15.75" customHeight="1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15"/>
    </row>
    <row r="593" ht="15.75" customHeight="1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</row>
    <row r="594" ht="15.75" customHeight="1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</row>
    <row r="595" ht="15.75" customHeight="1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</row>
    <row r="596" ht="15.75" customHeight="1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</row>
    <row r="597" ht="15.75" customHeight="1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</row>
    <row r="598" ht="15.75" customHeight="1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</row>
    <row r="599" ht="15.75" customHeight="1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</row>
    <row r="600" ht="15.75" customHeight="1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</row>
    <row r="601" ht="15.75" customHeight="1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</row>
    <row r="602" ht="15.75" customHeight="1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</row>
    <row r="603" ht="15.75" customHeight="1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</row>
    <row r="604" ht="15.75" customHeight="1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</row>
    <row r="605" ht="15.75" customHeight="1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</row>
    <row r="606" ht="15.75" customHeight="1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</row>
    <row r="607" ht="15.75" customHeight="1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115"/>
    </row>
    <row r="608" ht="15.75" customHeight="1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</row>
    <row r="609" ht="15.75" customHeight="1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15"/>
    </row>
    <row r="610" ht="15.75" customHeight="1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15"/>
    </row>
    <row r="611" ht="15.75" customHeight="1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15"/>
      <c r="AJ611" s="115"/>
    </row>
    <row r="612" ht="15.75" customHeight="1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</row>
    <row r="613" ht="15.75" customHeight="1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</row>
    <row r="614" ht="15.75" customHeight="1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</row>
    <row r="615" ht="15.75" customHeight="1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</row>
    <row r="616" ht="15.75" customHeight="1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</row>
    <row r="617" ht="15.75" customHeight="1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</row>
    <row r="618" ht="15.75" customHeight="1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</row>
    <row r="619" ht="15.75" customHeight="1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</row>
    <row r="620" ht="15.75" customHeight="1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</row>
    <row r="621" ht="15.75" customHeight="1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</row>
    <row r="622" ht="15.75" customHeight="1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15"/>
    </row>
    <row r="623" ht="15.75" customHeight="1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15"/>
    </row>
    <row r="624" ht="15.75" customHeight="1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</row>
    <row r="625" ht="15.75" customHeight="1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</row>
    <row r="626" ht="15.75" customHeight="1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</row>
    <row r="627" ht="15.75" customHeight="1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</row>
    <row r="628" ht="15.75" customHeight="1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</row>
    <row r="629" ht="15.75" customHeight="1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</row>
    <row r="630" ht="15.75" customHeight="1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15"/>
      <c r="AJ630" s="115"/>
    </row>
    <row r="631" ht="15.75" customHeight="1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</row>
    <row r="632" ht="15.75" customHeight="1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</row>
    <row r="633" ht="15.75" customHeight="1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</row>
    <row r="634" ht="15.75" customHeight="1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</row>
    <row r="635" ht="15.75" customHeight="1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</row>
    <row r="636" ht="15.75" customHeight="1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15"/>
      <c r="AJ636" s="115"/>
    </row>
    <row r="637" ht="15.75" customHeight="1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</row>
    <row r="638" ht="15.75" customHeight="1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</row>
    <row r="639" ht="15.75" customHeight="1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</row>
    <row r="640" ht="15.75" customHeight="1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</row>
    <row r="641" ht="15.75" customHeight="1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</row>
    <row r="642" ht="15.75" customHeight="1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</row>
    <row r="643" ht="15.75" customHeight="1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</row>
    <row r="644" ht="15.75" customHeight="1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</row>
    <row r="645" ht="15.75" customHeight="1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</row>
    <row r="646" ht="15.75" customHeight="1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</row>
    <row r="647" ht="15.75" customHeight="1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</row>
    <row r="648" ht="15.75" customHeight="1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</row>
    <row r="649" ht="15.75" customHeight="1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</row>
    <row r="650" ht="15.75" customHeight="1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</row>
    <row r="651" ht="15.75" customHeight="1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</row>
    <row r="652" ht="15.75" customHeight="1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</row>
    <row r="653" ht="15.75" customHeight="1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</row>
    <row r="654" ht="15.75" customHeight="1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</row>
    <row r="655" ht="15.75" customHeight="1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</row>
    <row r="656" ht="15.75" customHeight="1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</row>
    <row r="657" ht="15.75" customHeight="1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</row>
    <row r="658" ht="15.75" customHeight="1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</row>
    <row r="659" ht="15.75" customHeight="1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</row>
    <row r="660" ht="15.75" customHeight="1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</row>
    <row r="661" ht="15.75" customHeight="1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</row>
    <row r="662" ht="15.75" customHeight="1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</row>
    <row r="663" ht="15.75" customHeight="1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</row>
    <row r="664" ht="15.75" customHeight="1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</row>
    <row r="665" ht="15.75" customHeight="1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</row>
    <row r="666" ht="15.75" customHeight="1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</row>
    <row r="667" ht="15.75" customHeight="1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</row>
    <row r="668" ht="15.75" customHeight="1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</row>
    <row r="669" ht="15.75" customHeight="1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</row>
    <row r="670" ht="15.75" customHeight="1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15"/>
    </row>
    <row r="671" ht="15.75" customHeight="1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</row>
    <row r="672" ht="15.75" customHeight="1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</row>
    <row r="673" ht="15.75" customHeight="1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</row>
    <row r="674" ht="15.75" customHeight="1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</row>
    <row r="675" ht="15.75" customHeight="1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15"/>
    </row>
    <row r="676" ht="15.75" customHeight="1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</row>
    <row r="677" ht="15.75" customHeight="1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15"/>
    </row>
    <row r="678" ht="15.75" customHeight="1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</row>
    <row r="679" ht="15.75" customHeight="1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</row>
    <row r="680" ht="15.75" customHeight="1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</row>
    <row r="681" ht="15.75" customHeight="1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</row>
    <row r="682" ht="15.75" customHeight="1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</row>
    <row r="683" ht="15.75" customHeight="1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</row>
    <row r="684" ht="15.75" customHeight="1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</row>
    <row r="685" ht="15.75" customHeight="1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</row>
    <row r="686" ht="15.75" customHeight="1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</row>
    <row r="687" ht="15.75" customHeight="1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</row>
    <row r="688" ht="15.75" customHeight="1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15"/>
      <c r="AJ688" s="115"/>
    </row>
    <row r="689" ht="15.75" customHeight="1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</row>
    <row r="690" ht="15.75" customHeight="1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</row>
    <row r="691" ht="15.75" customHeight="1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</row>
    <row r="692" ht="15.75" customHeight="1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</row>
    <row r="693" ht="15.75" customHeight="1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</row>
    <row r="694" ht="15.75" customHeight="1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115"/>
      <c r="AJ694" s="115"/>
    </row>
    <row r="695" ht="15.75" customHeight="1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</row>
    <row r="696" ht="15.75" customHeight="1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</row>
    <row r="697" ht="15.75" customHeight="1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15"/>
    </row>
    <row r="698" ht="15.75" customHeight="1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</row>
    <row r="699" ht="15.75" customHeight="1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</row>
    <row r="700" ht="15.75" customHeight="1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</row>
    <row r="701" ht="15.75" customHeight="1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</row>
    <row r="702" ht="15.75" customHeight="1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</row>
    <row r="703" ht="15.75" customHeight="1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</row>
    <row r="704" ht="15.75" customHeight="1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</row>
    <row r="705" ht="15.75" customHeight="1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</row>
    <row r="706" ht="15.75" customHeight="1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</row>
    <row r="707" ht="15.75" customHeight="1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</row>
    <row r="708" ht="15.75" customHeight="1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</row>
    <row r="709" ht="15.75" customHeight="1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</row>
    <row r="710" ht="15.75" customHeight="1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</row>
    <row r="711" ht="15.75" customHeight="1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</row>
    <row r="712" ht="15.75" customHeight="1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</row>
    <row r="713" ht="15.75" customHeight="1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15"/>
    </row>
    <row r="714" ht="15.75" customHeight="1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15"/>
      <c r="AJ714" s="115"/>
    </row>
    <row r="715" ht="15.75" customHeight="1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</row>
    <row r="716" ht="15.75" customHeight="1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</row>
    <row r="717" ht="15.75" customHeight="1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</row>
    <row r="718" ht="15.75" customHeight="1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</row>
    <row r="719" ht="15.75" customHeight="1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</row>
    <row r="720" ht="15.75" customHeight="1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</row>
    <row r="721" ht="15.75" customHeight="1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</row>
    <row r="722" ht="15.75" customHeight="1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</row>
    <row r="723" ht="15.75" customHeight="1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</row>
    <row r="724" ht="15.75" customHeight="1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</row>
    <row r="725" ht="15.75" customHeight="1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15"/>
      <c r="AJ725" s="115"/>
    </row>
    <row r="726" ht="15.75" customHeight="1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</row>
    <row r="727" ht="15.75" customHeight="1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15"/>
    </row>
    <row r="728" ht="15.75" customHeight="1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</row>
    <row r="729" ht="15.75" customHeight="1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</row>
    <row r="730" ht="15.75" customHeight="1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15"/>
    </row>
    <row r="731" ht="15.75" customHeight="1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</row>
    <row r="732" ht="15.75" customHeight="1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15"/>
      <c r="AJ732" s="115"/>
    </row>
    <row r="733" ht="15.75" customHeight="1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</row>
    <row r="734" ht="15.75" customHeight="1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</row>
    <row r="735" ht="15.75" customHeight="1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</row>
    <row r="736" ht="15.75" customHeight="1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115"/>
      <c r="AJ736" s="115"/>
    </row>
    <row r="737" ht="15.75" customHeight="1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</row>
    <row r="738" ht="15.75" customHeight="1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</row>
    <row r="739" ht="15.75" customHeight="1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G739" s="115"/>
      <c r="AH739" s="115"/>
      <c r="AI739" s="115"/>
      <c r="AJ739" s="115"/>
    </row>
    <row r="740" ht="15.75" customHeight="1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</row>
    <row r="741" ht="15.75" customHeight="1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</row>
    <row r="742" ht="15.75" customHeight="1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</row>
    <row r="743" ht="15.75" customHeight="1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G743" s="115"/>
      <c r="AH743" s="115"/>
      <c r="AI743" s="115"/>
      <c r="AJ743" s="115"/>
    </row>
    <row r="744" ht="15.75" customHeight="1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</row>
    <row r="745" ht="15.75" customHeight="1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</row>
    <row r="746" ht="15.75" customHeight="1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115"/>
      <c r="AJ746" s="115"/>
    </row>
    <row r="747" ht="15.75" customHeight="1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15"/>
      <c r="AJ747" s="115"/>
    </row>
    <row r="748" ht="15.75" customHeight="1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</row>
    <row r="749" ht="15.75" customHeight="1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</row>
    <row r="750" ht="15.75" customHeight="1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</row>
    <row r="751" ht="15.75" customHeight="1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</row>
    <row r="752" ht="15.75" customHeight="1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</row>
    <row r="753" ht="15.75" customHeight="1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</row>
    <row r="754" ht="15.75" customHeight="1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</row>
    <row r="755" ht="15.75" customHeight="1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</row>
    <row r="756" ht="15.75" customHeight="1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</row>
    <row r="757" ht="15.75" customHeight="1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</row>
    <row r="758" ht="15.75" customHeight="1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</row>
    <row r="759" ht="15.75" customHeight="1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</row>
    <row r="760" ht="15.75" customHeight="1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</row>
    <row r="761" ht="15.75" customHeight="1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</row>
    <row r="762" ht="15.75" customHeight="1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</row>
    <row r="763" ht="15.75" customHeight="1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</row>
    <row r="764" ht="15.75" customHeight="1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</row>
    <row r="765" ht="15.75" customHeight="1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</row>
    <row r="766" ht="15.75" customHeight="1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</row>
    <row r="767" ht="15.75" customHeight="1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</row>
    <row r="768" ht="15.75" customHeight="1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</row>
    <row r="769" ht="15.75" customHeight="1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</row>
    <row r="770" ht="15.75" customHeight="1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</row>
    <row r="771" ht="15.75" customHeight="1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</row>
    <row r="772" ht="15.75" customHeight="1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</row>
    <row r="773" ht="15.75" customHeight="1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</row>
    <row r="774" ht="15.75" customHeight="1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</row>
    <row r="775" ht="15.75" customHeight="1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</row>
    <row r="776" ht="15.75" customHeight="1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</row>
    <row r="777" ht="15.75" customHeight="1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</row>
    <row r="778" ht="15.75" customHeight="1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</row>
    <row r="779" ht="15.75" customHeight="1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</row>
    <row r="780" ht="15.75" customHeight="1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</row>
    <row r="781" ht="15.75" customHeight="1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</row>
    <row r="782" ht="15.75" customHeight="1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15"/>
      <c r="AJ782" s="115"/>
    </row>
    <row r="783" ht="15.75" customHeight="1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</row>
    <row r="784" ht="15.75" customHeight="1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15"/>
      <c r="AJ784" s="115"/>
    </row>
    <row r="785" ht="15.75" customHeight="1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15"/>
      <c r="AJ785" s="115"/>
    </row>
    <row r="786" ht="15.75" customHeight="1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115"/>
    </row>
    <row r="787" ht="15.75" customHeight="1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</row>
    <row r="788" ht="15.75" customHeight="1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</row>
    <row r="789" ht="15.75" customHeight="1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</row>
    <row r="790" ht="15.75" customHeight="1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</row>
    <row r="791" ht="15.75" customHeight="1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</row>
    <row r="792" ht="15.75" customHeight="1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15"/>
      <c r="AJ792" s="115"/>
    </row>
    <row r="793" ht="15.75" customHeight="1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</row>
    <row r="794" ht="15.75" customHeight="1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</row>
    <row r="795" ht="15.75" customHeight="1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15"/>
      <c r="AJ795" s="115"/>
    </row>
    <row r="796" ht="15.75" customHeight="1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15"/>
      <c r="AJ796" s="115"/>
    </row>
    <row r="797" ht="15.75" customHeight="1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115"/>
      <c r="AJ797" s="115"/>
    </row>
    <row r="798" ht="15.75" customHeight="1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115"/>
      <c r="AJ798" s="115"/>
    </row>
    <row r="799" ht="15.75" customHeight="1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</row>
    <row r="800" ht="15.75" customHeight="1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</row>
    <row r="801" ht="15.75" customHeight="1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G801" s="115"/>
      <c r="AH801" s="115"/>
      <c r="AI801" s="115"/>
      <c r="AJ801" s="115"/>
    </row>
    <row r="802" ht="15.75" customHeight="1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G802" s="115"/>
      <c r="AH802" s="115"/>
      <c r="AI802" s="115"/>
      <c r="AJ802" s="115"/>
    </row>
    <row r="803" ht="15.75" customHeight="1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G803" s="115"/>
      <c r="AH803" s="115"/>
      <c r="AI803" s="115"/>
      <c r="AJ803" s="115"/>
    </row>
    <row r="804" ht="15.75" customHeight="1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G804" s="115"/>
      <c r="AH804" s="115"/>
      <c r="AI804" s="115"/>
      <c r="AJ804" s="115"/>
    </row>
    <row r="805" ht="15.75" customHeight="1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</row>
    <row r="806" ht="15.75" customHeight="1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</row>
    <row r="807" ht="15.75" customHeight="1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15"/>
      <c r="AJ807" s="115"/>
    </row>
    <row r="808" ht="15.75" customHeight="1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15"/>
      <c r="AJ808" s="115"/>
    </row>
    <row r="809" ht="15.75" customHeight="1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G809" s="115"/>
      <c r="AH809" s="115"/>
      <c r="AI809" s="115"/>
      <c r="AJ809" s="115"/>
    </row>
    <row r="810" ht="15.75" customHeight="1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115"/>
    </row>
    <row r="811" ht="15.75" customHeight="1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</row>
    <row r="812" ht="15.75" customHeight="1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</row>
    <row r="813" ht="15.75" customHeight="1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</row>
    <row r="814" ht="15.75" customHeight="1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</row>
    <row r="815" ht="15.75" customHeight="1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</row>
    <row r="816" ht="15.75" customHeight="1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</row>
    <row r="817" ht="15.75" customHeight="1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</row>
    <row r="818" ht="15.75" customHeight="1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</row>
    <row r="819" ht="15.75" customHeight="1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</row>
    <row r="820" ht="15.75" customHeight="1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</row>
    <row r="821" ht="15.75" customHeight="1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</row>
    <row r="822" ht="15.75" customHeight="1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</row>
    <row r="823" ht="15.75" customHeight="1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</row>
    <row r="824" ht="15.75" customHeight="1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</row>
    <row r="825" ht="15.75" customHeight="1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</row>
    <row r="826" ht="15.75" customHeight="1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</row>
    <row r="827" ht="15.75" customHeight="1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</row>
    <row r="828" ht="15.75" customHeight="1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</row>
    <row r="829" ht="15.75" customHeight="1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</row>
    <row r="830" ht="15.75" customHeight="1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</row>
    <row r="831" ht="15.75" customHeight="1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</row>
    <row r="832" ht="15.75" customHeight="1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</row>
    <row r="833" ht="15.75" customHeight="1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</row>
    <row r="834" ht="15.75" customHeight="1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</row>
    <row r="835" ht="15.75" customHeight="1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</row>
    <row r="836" ht="15.75" customHeight="1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</row>
    <row r="837" ht="15.75" customHeight="1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</row>
    <row r="838" ht="15.75" customHeight="1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</row>
    <row r="839" ht="15.75" customHeight="1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</row>
    <row r="840" ht="15.75" customHeight="1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</row>
    <row r="841" ht="15.75" customHeight="1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</row>
    <row r="842" ht="15.75" customHeight="1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</row>
    <row r="843" ht="15.75" customHeight="1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</row>
    <row r="844" ht="15.75" customHeight="1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15"/>
      <c r="AJ844" s="115"/>
    </row>
    <row r="845" ht="15.75" customHeight="1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</row>
    <row r="846" ht="15.75" customHeight="1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15"/>
      <c r="AJ846" s="115"/>
    </row>
    <row r="847" ht="15.75" customHeight="1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</row>
    <row r="848" ht="15.75" customHeight="1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</row>
    <row r="849" ht="15.75" customHeight="1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G849" s="115"/>
      <c r="AH849" s="115"/>
      <c r="AI849" s="115"/>
      <c r="AJ849" s="115"/>
    </row>
    <row r="850" ht="15.75" customHeight="1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</row>
    <row r="851" ht="15.75" customHeight="1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</row>
    <row r="852" ht="15.75" customHeight="1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15"/>
      <c r="AJ852" s="115"/>
    </row>
    <row r="853" ht="15.75" customHeight="1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G853" s="115"/>
      <c r="AH853" s="115"/>
      <c r="AI853" s="115"/>
      <c r="AJ853" s="115"/>
    </row>
    <row r="854" ht="15.75" customHeight="1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15"/>
      <c r="AJ854" s="115"/>
    </row>
    <row r="855" ht="15.75" customHeight="1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</row>
    <row r="856" ht="15.75" customHeight="1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G856" s="115"/>
      <c r="AH856" s="115"/>
      <c r="AI856" s="115"/>
      <c r="AJ856" s="115"/>
    </row>
    <row r="857" ht="15.75" customHeight="1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</row>
    <row r="858" ht="15.75" customHeight="1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15"/>
      <c r="AJ858" s="115"/>
    </row>
    <row r="859" ht="15.75" customHeight="1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G859" s="115"/>
      <c r="AH859" s="115"/>
      <c r="AI859" s="115"/>
      <c r="AJ859" s="115"/>
    </row>
    <row r="860" ht="15.75" customHeight="1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15"/>
      <c r="AJ860" s="115"/>
    </row>
    <row r="861" ht="15.75" customHeight="1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15"/>
      <c r="AJ861" s="115"/>
    </row>
    <row r="862" ht="15.75" customHeight="1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</row>
    <row r="863" ht="15.75" customHeight="1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15"/>
      <c r="AJ863" s="115"/>
    </row>
    <row r="864" ht="15.75" customHeight="1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</row>
    <row r="865" ht="15.75" customHeight="1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G865" s="115"/>
      <c r="AH865" s="115"/>
      <c r="AI865" s="115"/>
      <c r="AJ865" s="115"/>
    </row>
    <row r="866" ht="15.75" customHeight="1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</row>
    <row r="867" ht="15.75" customHeight="1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</row>
    <row r="868" ht="15.75" customHeight="1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G868" s="115"/>
      <c r="AH868" s="115"/>
      <c r="AI868" s="115"/>
      <c r="AJ868" s="115"/>
    </row>
    <row r="869" ht="15.75" customHeight="1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15"/>
      <c r="AJ869" s="115"/>
    </row>
    <row r="870" ht="15.75" customHeight="1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15"/>
      <c r="AJ870" s="115"/>
    </row>
    <row r="871" ht="15.75" customHeight="1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G871" s="115"/>
      <c r="AH871" s="115"/>
      <c r="AI871" s="115"/>
      <c r="AJ871" s="115"/>
    </row>
    <row r="872" ht="15.75" customHeight="1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G872" s="115"/>
      <c r="AH872" s="115"/>
      <c r="AI872" s="115"/>
      <c r="AJ872" s="115"/>
    </row>
    <row r="873" ht="15.75" customHeight="1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</row>
    <row r="874" ht="15.75" customHeight="1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G874" s="115"/>
      <c r="AH874" s="115"/>
      <c r="AI874" s="115"/>
      <c r="AJ874" s="115"/>
    </row>
    <row r="875" ht="15.75" customHeight="1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G875" s="115"/>
      <c r="AH875" s="115"/>
      <c r="AI875" s="115"/>
      <c r="AJ875" s="115"/>
    </row>
    <row r="876" ht="15.75" customHeight="1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G876" s="115"/>
      <c r="AH876" s="115"/>
      <c r="AI876" s="115"/>
      <c r="AJ876" s="115"/>
    </row>
    <row r="877" ht="15.75" customHeight="1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G877" s="115"/>
      <c r="AH877" s="115"/>
      <c r="AI877" s="115"/>
      <c r="AJ877" s="115"/>
    </row>
    <row r="878" ht="15.75" customHeight="1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G878" s="115"/>
      <c r="AH878" s="115"/>
      <c r="AI878" s="115"/>
      <c r="AJ878" s="115"/>
    </row>
    <row r="879" ht="15.75" customHeight="1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115"/>
      <c r="AJ879" s="115"/>
    </row>
    <row r="880" ht="15.75" customHeight="1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115"/>
      <c r="AJ880" s="115"/>
    </row>
    <row r="881" ht="15.75" customHeight="1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G881" s="115"/>
      <c r="AH881" s="115"/>
      <c r="AI881" s="115"/>
      <c r="AJ881" s="115"/>
    </row>
    <row r="882" ht="15.75" customHeight="1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</row>
    <row r="883" ht="15.75" customHeight="1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</row>
    <row r="884" ht="15.75" customHeight="1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</row>
    <row r="885" ht="15.75" customHeight="1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</row>
    <row r="886" ht="15.75" customHeight="1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</row>
    <row r="887" ht="15.75" customHeight="1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</row>
    <row r="888" ht="15.75" customHeight="1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</row>
    <row r="889" ht="15.75" customHeight="1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</row>
    <row r="890" ht="15.75" customHeight="1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</row>
    <row r="891" ht="15.75" customHeight="1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G891" s="115"/>
      <c r="AH891" s="115"/>
      <c r="AI891" s="115"/>
      <c r="AJ891" s="115"/>
    </row>
    <row r="892" ht="15.75" customHeight="1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115"/>
      <c r="AJ892" s="115"/>
    </row>
    <row r="893" ht="15.75" customHeight="1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G893" s="115"/>
      <c r="AH893" s="115"/>
      <c r="AI893" s="115"/>
      <c r="AJ893" s="115"/>
    </row>
    <row r="894" ht="15.75" customHeight="1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</row>
    <row r="895" ht="15.75" customHeight="1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</row>
    <row r="896" ht="15.75" customHeight="1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G896" s="115"/>
      <c r="AH896" s="115"/>
      <c r="AI896" s="115"/>
      <c r="AJ896" s="115"/>
    </row>
    <row r="897" ht="15.75" customHeight="1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</row>
    <row r="898" ht="15.75" customHeight="1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G898" s="115"/>
      <c r="AH898" s="115"/>
      <c r="AI898" s="115"/>
      <c r="AJ898" s="115"/>
    </row>
    <row r="899" ht="15.75" customHeight="1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G899" s="115"/>
      <c r="AH899" s="115"/>
      <c r="AI899" s="115"/>
      <c r="AJ899" s="115"/>
    </row>
    <row r="900" ht="15.75" customHeight="1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G900" s="115"/>
      <c r="AH900" s="115"/>
      <c r="AI900" s="115"/>
      <c r="AJ900" s="115"/>
    </row>
    <row r="901" ht="15.75" customHeight="1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</row>
    <row r="902" ht="15.75" customHeight="1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G902" s="115"/>
      <c r="AH902" s="115"/>
      <c r="AI902" s="115"/>
      <c r="AJ902" s="115"/>
    </row>
    <row r="903" ht="15.75" customHeight="1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</row>
    <row r="904" ht="15.75" customHeight="1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</row>
    <row r="905" ht="15.75" customHeight="1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</row>
    <row r="906" ht="15.75" customHeight="1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</row>
    <row r="907" ht="15.75" customHeight="1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G907" s="115"/>
      <c r="AH907" s="115"/>
      <c r="AI907" s="115"/>
      <c r="AJ907" s="115"/>
    </row>
    <row r="908" ht="15.75" customHeight="1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G908" s="115"/>
      <c r="AH908" s="115"/>
      <c r="AI908" s="115"/>
      <c r="AJ908" s="115"/>
    </row>
    <row r="909" ht="15.75" customHeight="1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G909" s="115"/>
      <c r="AH909" s="115"/>
      <c r="AI909" s="115"/>
      <c r="AJ909" s="115"/>
    </row>
    <row r="910" ht="15.75" customHeight="1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G910" s="115"/>
      <c r="AH910" s="115"/>
      <c r="AI910" s="115"/>
      <c r="AJ910" s="115"/>
    </row>
    <row r="911" ht="15.75" customHeight="1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G911" s="115"/>
      <c r="AH911" s="115"/>
      <c r="AI911" s="115"/>
      <c r="AJ911" s="115"/>
    </row>
    <row r="912" ht="15.75" customHeight="1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</row>
    <row r="913" ht="15.75" customHeight="1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</row>
    <row r="914" ht="15.75" customHeight="1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G914" s="115"/>
      <c r="AH914" s="115"/>
      <c r="AI914" s="115"/>
      <c r="AJ914" s="115"/>
    </row>
    <row r="915" ht="15.75" customHeight="1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G915" s="115"/>
      <c r="AH915" s="115"/>
      <c r="AI915" s="115"/>
      <c r="AJ915" s="115"/>
    </row>
    <row r="916" ht="15.75" customHeight="1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</row>
    <row r="917" ht="15.75" customHeight="1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G917" s="115"/>
      <c r="AH917" s="115"/>
      <c r="AI917" s="115"/>
      <c r="AJ917" s="115"/>
    </row>
    <row r="918" ht="15.75" customHeight="1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G918" s="115"/>
      <c r="AH918" s="115"/>
      <c r="AI918" s="115"/>
      <c r="AJ918" s="115"/>
    </row>
    <row r="919" ht="15.75" customHeight="1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G919" s="115"/>
      <c r="AH919" s="115"/>
      <c r="AI919" s="115"/>
      <c r="AJ919" s="115"/>
    </row>
    <row r="920" ht="15.75" customHeight="1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G920" s="115"/>
      <c r="AH920" s="115"/>
      <c r="AI920" s="115"/>
      <c r="AJ920" s="115"/>
    </row>
    <row r="921" ht="15.75" customHeight="1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G921" s="115"/>
      <c r="AH921" s="115"/>
      <c r="AI921" s="115"/>
      <c r="AJ921" s="115"/>
    </row>
    <row r="922" ht="15.75" customHeight="1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</row>
    <row r="923" ht="15.75" customHeight="1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</row>
    <row r="924" ht="15.75" customHeight="1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G924" s="115"/>
      <c r="AH924" s="115"/>
      <c r="AI924" s="115"/>
      <c r="AJ924" s="115"/>
    </row>
    <row r="925" ht="15.75" customHeight="1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G925" s="115"/>
      <c r="AH925" s="115"/>
      <c r="AI925" s="115"/>
      <c r="AJ925" s="115"/>
    </row>
    <row r="926" ht="15.75" customHeight="1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5"/>
    </row>
    <row r="927" ht="15.75" customHeight="1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G927" s="115"/>
      <c r="AH927" s="115"/>
      <c r="AI927" s="115"/>
      <c r="AJ927" s="115"/>
    </row>
    <row r="928" ht="15.75" customHeight="1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115"/>
      <c r="AJ928" s="115"/>
    </row>
    <row r="929" ht="15.75" customHeight="1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G929" s="115"/>
      <c r="AH929" s="115"/>
      <c r="AI929" s="115"/>
      <c r="AJ929" s="115"/>
    </row>
    <row r="930" ht="15.75" customHeight="1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115"/>
      <c r="AJ930" s="115"/>
    </row>
    <row r="931" ht="15.75" customHeight="1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115"/>
      <c r="AJ931" s="115"/>
    </row>
    <row r="932" ht="15.75" customHeight="1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</row>
    <row r="933" ht="15.75" customHeight="1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G933" s="115"/>
      <c r="AH933" s="115"/>
      <c r="AI933" s="115"/>
      <c r="AJ933" s="115"/>
    </row>
    <row r="934" ht="15.75" customHeight="1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G934" s="115"/>
      <c r="AH934" s="115"/>
      <c r="AI934" s="115"/>
      <c r="AJ934" s="115"/>
    </row>
    <row r="935" ht="15.75" customHeight="1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</row>
    <row r="936" ht="15.75" customHeight="1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G936" s="115"/>
      <c r="AH936" s="115"/>
      <c r="AI936" s="115"/>
      <c r="AJ936" s="115"/>
    </row>
    <row r="937" ht="15.75" customHeight="1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</row>
    <row r="938" ht="15.75" customHeight="1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G938" s="115"/>
      <c r="AH938" s="115"/>
      <c r="AI938" s="115"/>
      <c r="AJ938" s="115"/>
    </row>
    <row r="939" ht="15.75" customHeight="1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G939" s="115"/>
      <c r="AH939" s="115"/>
      <c r="AI939" s="115"/>
      <c r="AJ939" s="115"/>
    </row>
    <row r="940" ht="15.75" customHeight="1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G940" s="115"/>
      <c r="AH940" s="115"/>
      <c r="AI940" s="115"/>
      <c r="AJ940" s="115"/>
    </row>
    <row r="941" ht="15.75" customHeight="1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G941" s="115"/>
      <c r="AH941" s="115"/>
      <c r="AI941" s="115"/>
      <c r="AJ941" s="115"/>
    </row>
    <row r="942" ht="15.75" customHeight="1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G942" s="115"/>
      <c r="AH942" s="115"/>
      <c r="AI942" s="115"/>
      <c r="AJ942" s="115"/>
    </row>
    <row r="943" ht="15.75" customHeight="1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G943" s="115"/>
      <c r="AH943" s="115"/>
      <c r="AI943" s="115"/>
      <c r="AJ943" s="115"/>
    </row>
    <row r="944" ht="15.75" customHeight="1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</row>
    <row r="945" ht="15.75" customHeight="1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G945" s="115"/>
      <c r="AH945" s="115"/>
      <c r="AI945" s="115"/>
      <c r="AJ945" s="115"/>
    </row>
    <row r="946" ht="15.75" customHeight="1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</row>
    <row r="947" ht="15.75" customHeight="1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G947" s="115"/>
      <c r="AH947" s="115"/>
      <c r="AI947" s="115"/>
      <c r="AJ947" s="115"/>
    </row>
    <row r="948" ht="15.75" customHeight="1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G948" s="115"/>
      <c r="AH948" s="115"/>
      <c r="AI948" s="115"/>
      <c r="AJ948" s="115"/>
    </row>
    <row r="949" ht="15.75" customHeight="1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</row>
    <row r="950" ht="15.75" customHeight="1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G950" s="115"/>
      <c r="AH950" s="115"/>
      <c r="AI950" s="115"/>
      <c r="AJ950" s="115"/>
    </row>
    <row r="951" ht="15.75" customHeight="1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G951" s="115"/>
      <c r="AH951" s="115"/>
      <c r="AI951" s="115"/>
      <c r="AJ951" s="115"/>
    </row>
    <row r="952" ht="15.75" customHeight="1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G952" s="115"/>
      <c r="AH952" s="115"/>
      <c r="AI952" s="115"/>
      <c r="AJ952" s="115"/>
    </row>
    <row r="953" ht="15.75" customHeight="1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G953" s="115"/>
      <c r="AH953" s="115"/>
      <c r="AI953" s="115"/>
      <c r="AJ953" s="115"/>
    </row>
    <row r="954" ht="15.75" customHeight="1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G954" s="115"/>
      <c r="AH954" s="115"/>
      <c r="AI954" s="115"/>
      <c r="AJ954" s="115"/>
    </row>
    <row r="955" ht="15.75" customHeight="1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</row>
    <row r="956" ht="15.75" customHeight="1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</row>
    <row r="957" ht="15.75" customHeight="1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</row>
    <row r="958" ht="15.75" customHeight="1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</row>
    <row r="959" ht="15.75" customHeight="1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</row>
    <row r="960" ht="15.75" customHeight="1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G960" s="115"/>
      <c r="AH960" s="115"/>
      <c r="AI960" s="115"/>
      <c r="AJ960" s="115"/>
    </row>
    <row r="961" ht="15.75" customHeight="1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G961" s="115"/>
      <c r="AH961" s="115"/>
      <c r="AI961" s="115"/>
      <c r="AJ961" s="115"/>
    </row>
    <row r="962" ht="15.75" customHeight="1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G962" s="115"/>
      <c r="AH962" s="115"/>
      <c r="AI962" s="115"/>
      <c r="AJ962" s="115"/>
    </row>
    <row r="963" ht="15.75" customHeight="1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G963" s="115"/>
      <c r="AH963" s="115"/>
      <c r="AI963" s="115"/>
      <c r="AJ963" s="115"/>
    </row>
    <row r="964" ht="15.75" customHeight="1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G964" s="115"/>
      <c r="AH964" s="115"/>
      <c r="AI964" s="115"/>
      <c r="AJ964" s="115"/>
    </row>
    <row r="965" ht="15.75" customHeight="1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G965" s="115"/>
      <c r="AH965" s="115"/>
      <c r="AI965" s="115"/>
      <c r="AJ965" s="115"/>
    </row>
    <row r="966" ht="15.75" customHeight="1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</row>
    <row r="967" ht="15.75" customHeight="1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G967" s="115"/>
      <c r="AH967" s="115"/>
      <c r="AI967" s="115"/>
      <c r="AJ967" s="115"/>
    </row>
    <row r="968" ht="15.75" customHeight="1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</row>
    <row r="969" ht="15.75" customHeight="1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</row>
    <row r="970" ht="15.75" customHeight="1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</row>
    <row r="971" ht="15.75" customHeight="1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</row>
    <row r="972" ht="15.75" customHeight="1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</row>
    <row r="973" ht="15.75" customHeight="1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</row>
    <row r="974" ht="15.75" customHeight="1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</row>
    <row r="975" ht="15.75" customHeight="1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G975" s="115"/>
      <c r="AH975" s="115"/>
      <c r="AI975" s="115"/>
      <c r="AJ975" s="115"/>
    </row>
    <row r="976" ht="15.75" customHeight="1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</row>
    <row r="977" ht="15.75" customHeight="1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</row>
    <row r="978" ht="15.75" customHeight="1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</row>
    <row r="979" ht="15.75" customHeight="1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</row>
    <row r="980" ht="15.75" customHeight="1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</row>
    <row r="981" ht="15.75" customHeight="1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</row>
    <row r="982" ht="15.75" customHeight="1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</row>
    <row r="983" ht="15.75" customHeight="1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</row>
    <row r="984" ht="15.75" customHeight="1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</row>
    <row r="985" ht="15.75" customHeight="1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</row>
    <row r="986" ht="15.75" customHeight="1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</row>
    <row r="987" ht="15.75" customHeight="1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</row>
    <row r="988" ht="15.75" customHeight="1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</row>
    <row r="989" ht="15.75" customHeight="1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</row>
    <row r="990" ht="15.75" customHeight="1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</row>
    <row r="991" ht="15.75" customHeight="1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</row>
    <row r="992" ht="15.75" customHeight="1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</row>
    <row r="993" ht="15.75" customHeight="1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</row>
    <row r="994" ht="15.75" customHeight="1">
      <c r="A994" s="115"/>
      <c r="B994" s="115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</row>
    <row r="995" ht="15.75" customHeight="1">
      <c r="A995" s="115"/>
      <c r="B995" s="115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</row>
    <row r="996" ht="15.75" customHeight="1">
      <c r="A996" s="115"/>
      <c r="B996" s="115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</row>
    <row r="997" ht="15.75" customHeight="1">
      <c r="A997" s="115"/>
      <c r="B997" s="115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</row>
    <row r="998" ht="15.75" customHeight="1">
      <c r="A998" s="115"/>
      <c r="B998" s="115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</row>
    <row r="999" ht="15.75" customHeight="1">
      <c r="A999" s="115"/>
      <c r="B999" s="115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</row>
    <row r="1000" ht="15.75" customHeight="1">
      <c r="A1000" s="115"/>
      <c r="B1000" s="115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</row>
    <row r="1001" ht="15.75" customHeight="1">
      <c r="A1001" s="115"/>
      <c r="B1001" s="115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</row>
    <row r="1002" ht="15.75" customHeight="1">
      <c r="A1002" s="115"/>
      <c r="B1002" s="115"/>
      <c r="C1002" s="115"/>
      <c r="D1002" s="115"/>
      <c r="E1002" s="115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</row>
    <row r="1003" ht="15.75" customHeight="1">
      <c r="A1003" s="115"/>
      <c r="B1003" s="115"/>
      <c r="C1003" s="115"/>
      <c r="D1003" s="115"/>
      <c r="E1003" s="115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</row>
    <row r="1004" ht="15.75" customHeight="1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</row>
    <row r="1005" ht="15.75" customHeight="1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</row>
    <row r="1006" ht="15.75" customHeight="1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</row>
    <row r="1007" ht="15.75" customHeight="1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</row>
    <row r="1008" ht="15.75" customHeight="1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</row>
    <row r="1009" ht="15.75" customHeight="1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</row>
    <row r="1010" ht="15.75" customHeight="1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15"/>
      <c r="AF1010" s="115"/>
      <c r="AG1010" s="115"/>
      <c r="AH1010" s="115"/>
      <c r="AI1010" s="115"/>
      <c r="AJ1010" s="115"/>
    </row>
    <row r="1011" ht="15.75" customHeight="1">
      <c r="A1011" s="115"/>
      <c r="B1011" s="115"/>
      <c r="C1011" s="115"/>
      <c r="D1011" s="115"/>
      <c r="E1011" s="115"/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</row>
    <row r="1012" ht="15.75" customHeight="1">
      <c r="A1012" s="115"/>
      <c r="B1012" s="115"/>
      <c r="C1012" s="115"/>
      <c r="D1012" s="115"/>
      <c r="E1012" s="115"/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</row>
    <row r="1013" ht="15.75" customHeight="1">
      <c r="A1013" s="115"/>
      <c r="B1013" s="115"/>
      <c r="C1013" s="115"/>
      <c r="D1013" s="115"/>
      <c r="E1013" s="115"/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</row>
    <row r="1014" ht="15.75" customHeight="1">
      <c r="A1014" s="115"/>
      <c r="B1014" s="115"/>
      <c r="C1014" s="115"/>
      <c r="D1014" s="115"/>
      <c r="E1014" s="115"/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</row>
    <row r="1015" ht="15.75" customHeight="1">
      <c r="A1015" s="115"/>
      <c r="B1015" s="115"/>
      <c r="C1015" s="115"/>
      <c r="D1015" s="115"/>
      <c r="E1015" s="115"/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</row>
    <row r="1016" ht="15.75" customHeight="1">
      <c r="A1016" s="115"/>
      <c r="B1016" s="115"/>
      <c r="C1016" s="115"/>
      <c r="D1016" s="115"/>
      <c r="E1016" s="115"/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</row>
    <row r="1017" ht="15.75" customHeight="1">
      <c r="A1017" s="115"/>
      <c r="B1017" s="115"/>
      <c r="C1017" s="115"/>
      <c r="D1017" s="115"/>
      <c r="E1017" s="115"/>
      <c r="F1017" s="115"/>
      <c r="G1017" s="115"/>
      <c r="H1017" s="115"/>
      <c r="I1017" s="115"/>
      <c r="J1017" s="115"/>
      <c r="K1017" s="115"/>
      <c r="L1017" s="115"/>
      <c r="M1017" s="115"/>
      <c r="N1017" s="115"/>
      <c r="O1017" s="115"/>
      <c r="P1017" s="115"/>
      <c r="Q1017" s="115"/>
      <c r="R1017" s="115"/>
      <c r="S1017" s="115"/>
      <c r="T1017" s="115"/>
      <c r="U1017" s="115"/>
      <c r="V1017" s="115"/>
      <c r="W1017" s="115"/>
      <c r="X1017" s="115"/>
      <c r="Y1017" s="115"/>
      <c r="Z1017" s="115"/>
      <c r="AA1017" s="115"/>
      <c r="AB1017" s="115"/>
      <c r="AC1017" s="115"/>
      <c r="AD1017" s="115"/>
      <c r="AE1017" s="115"/>
      <c r="AF1017" s="115"/>
      <c r="AG1017" s="115"/>
      <c r="AH1017" s="115"/>
      <c r="AI1017" s="115"/>
      <c r="AJ1017" s="115"/>
    </row>
    <row r="1018" ht="15.75" customHeight="1">
      <c r="A1018" s="115"/>
      <c r="B1018" s="115"/>
      <c r="C1018" s="115"/>
      <c r="D1018" s="115"/>
      <c r="E1018" s="115"/>
      <c r="F1018" s="115"/>
      <c r="G1018" s="115"/>
      <c r="H1018" s="115"/>
      <c r="I1018" s="115"/>
      <c r="J1018" s="115"/>
      <c r="K1018" s="115"/>
      <c r="L1018" s="115"/>
      <c r="M1018" s="115"/>
      <c r="N1018" s="115"/>
      <c r="O1018" s="115"/>
      <c r="P1018" s="115"/>
      <c r="Q1018" s="115"/>
      <c r="R1018" s="115"/>
      <c r="S1018" s="115"/>
      <c r="T1018" s="115"/>
      <c r="U1018" s="115"/>
      <c r="V1018" s="115"/>
      <c r="W1018" s="115"/>
      <c r="X1018" s="115"/>
      <c r="Y1018" s="115"/>
      <c r="Z1018" s="115"/>
      <c r="AA1018" s="115"/>
      <c r="AB1018" s="115"/>
      <c r="AC1018" s="115"/>
      <c r="AD1018" s="115"/>
      <c r="AE1018" s="115"/>
      <c r="AF1018" s="115"/>
      <c r="AG1018" s="115"/>
      <c r="AH1018" s="115"/>
      <c r="AI1018" s="115"/>
      <c r="AJ1018" s="115"/>
    </row>
    <row r="1019" ht="15.75" customHeight="1">
      <c r="A1019" s="115"/>
      <c r="B1019" s="115"/>
      <c r="C1019" s="115"/>
      <c r="D1019" s="115"/>
      <c r="E1019" s="115"/>
      <c r="F1019" s="115"/>
      <c r="G1019" s="115"/>
      <c r="H1019" s="115"/>
      <c r="I1019" s="115"/>
      <c r="J1019" s="115"/>
      <c r="K1019" s="115"/>
      <c r="L1019" s="115"/>
      <c r="M1019" s="115"/>
      <c r="N1019" s="115"/>
      <c r="O1019" s="115"/>
      <c r="P1019" s="115"/>
      <c r="Q1019" s="115"/>
      <c r="R1019" s="115"/>
      <c r="S1019" s="115"/>
      <c r="T1019" s="115"/>
      <c r="U1019" s="115"/>
      <c r="V1019" s="115"/>
      <c r="W1019" s="115"/>
      <c r="X1019" s="115"/>
      <c r="Y1019" s="115"/>
      <c r="Z1019" s="115"/>
      <c r="AA1019" s="115"/>
      <c r="AB1019" s="115"/>
      <c r="AC1019" s="115"/>
      <c r="AD1019" s="115"/>
      <c r="AE1019" s="115"/>
      <c r="AF1019" s="115"/>
      <c r="AG1019" s="115"/>
      <c r="AH1019" s="115"/>
      <c r="AI1019" s="115"/>
      <c r="AJ1019" s="115"/>
    </row>
    <row r="1020" ht="15.75" customHeight="1">
      <c r="A1020" s="115"/>
      <c r="B1020" s="115"/>
      <c r="C1020" s="115"/>
      <c r="D1020" s="115"/>
      <c r="E1020" s="115"/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</row>
    <row r="1021" ht="15.75" customHeight="1">
      <c r="A1021" s="115"/>
      <c r="B1021" s="115"/>
      <c r="C1021" s="115"/>
      <c r="D1021" s="115"/>
      <c r="E1021" s="115"/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</row>
    <row r="1022" ht="15.75" customHeight="1">
      <c r="A1022" s="115"/>
      <c r="B1022" s="115"/>
      <c r="C1022" s="115"/>
      <c r="D1022" s="115"/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</row>
    <row r="1023" ht="15.75" customHeight="1">
      <c r="A1023" s="115"/>
      <c r="B1023" s="115"/>
      <c r="C1023" s="115"/>
      <c r="D1023" s="115"/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</row>
    <row r="1024" ht="15.75" customHeight="1">
      <c r="A1024" s="115"/>
      <c r="B1024" s="115"/>
      <c r="C1024" s="115"/>
      <c r="D1024" s="115"/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</row>
    <row r="1025" ht="15.75" customHeight="1">
      <c r="A1025" s="115"/>
      <c r="B1025" s="115"/>
      <c r="C1025" s="115"/>
      <c r="D1025" s="115"/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15"/>
      <c r="AF1025" s="115"/>
      <c r="AG1025" s="115"/>
      <c r="AH1025" s="115"/>
      <c r="AI1025" s="115"/>
      <c r="AJ1025" s="115"/>
    </row>
    <row r="1026" ht="15.75" customHeight="1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15"/>
      <c r="AF1026" s="115"/>
      <c r="AG1026" s="115"/>
      <c r="AH1026" s="115"/>
      <c r="AI1026" s="115"/>
      <c r="AJ1026" s="115"/>
    </row>
    <row r="1027" ht="15.75" customHeight="1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15"/>
      <c r="AF1027" s="115"/>
      <c r="AG1027" s="115"/>
      <c r="AH1027" s="115"/>
      <c r="AI1027" s="115"/>
      <c r="AJ1027" s="115"/>
    </row>
    <row r="1028" ht="15.75" customHeight="1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</row>
    <row r="1029" ht="15.75" customHeight="1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</row>
    <row r="1030" ht="15.75" customHeight="1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15"/>
      <c r="AF1030" s="115"/>
      <c r="AG1030" s="115"/>
      <c r="AH1030" s="115"/>
      <c r="AI1030" s="115"/>
      <c r="AJ1030" s="115"/>
    </row>
    <row r="1031" ht="15.75" customHeight="1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15"/>
      <c r="AF1031" s="115"/>
      <c r="AG1031" s="115"/>
      <c r="AH1031" s="115"/>
      <c r="AI1031" s="115"/>
      <c r="AJ1031" s="115"/>
    </row>
    <row r="1032" ht="15.75" customHeight="1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15"/>
      <c r="AF1032" s="115"/>
      <c r="AG1032" s="115"/>
      <c r="AH1032" s="115"/>
      <c r="AI1032" s="115"/>
      <c r="AJ1032" s="115"/>
    </row>
    <row r="1033" ht="15.75" customHeight="1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15"/>
      <c r="AF1033" s="115"/>
      <c r="AG1033" s="115"/>
      <c r="AH1033" s="115"/>
      <c r="AI1033" s="115"/>
      <c r="AJ1033" s="115"/>
    </row>
    <row r="1034" ht="15.75" customHeight="1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</row>
    <row r="1035" ht="15.75" customHeight="1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</row>
    <row r="1036" ht="15.75" customHeight="1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15"/>
      <c r="AF1036" s="115"/>
      <c r="AG1036" s="115"/>
      <c r="AH1036" s="115"/>
      <c r="AI1036" s="115"/>
      <c r="AJ1036" s="115"/>
    </row>
    <row r="1037" ht="15.75" customHeight="1">
      <c r="A1037" s="115"/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15"/>
      <c r="AF1037" s="115"/>
      <c r="AG1037" s="115"/>
      <c r="AH1037" s="115"/>
      <c r="AI1037" s="115"/>
      <c r="AJ1037" s="115"/>
    </row>
    <row r="1038" ht="15.75" customHeight="1">
      <c r="A1038" s="115"/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15"/>
      <c r="AF1038" s="115"/>
      <c r="AG1038" s="115"/>
      <c r="AH1038" s="115"/>
      <c r="AI1038" s="115"/>
      <c r="AJ1038" s="115"/>
    </row>
    <row r="1039" ht="15.75" customHeight="1">
      <c r="A1039" s="115"/>
      <c r="B1039" s="115"/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</row>
  </sheetData>
  <mergeCells count="137">
    <mergeCell ref="M115:N115"/>
    <mergeCell ref="M116:N116"/>
    <mergeCell ref="M112:N112"/>
    <mergeCell ref="O112:P112"/>
    <mergeCell ref="M113:N113"/>
    <mergeCell ref="O113:P113"/>
    <mergeCell ref="M114:N114"/>
    <mergeCell ref="O114:P114"/>
    <mergeCell ref="O115:P115"/>
    <mergeCell ref="O116:P116"/>
    <mergeCell ref="C107:D107"/>
    <mergeCell ref="E107:F107"/>
    <mergeCell ref="N107:O107"/>
    <mergeCell ref="B108:H108"/>
    <mergeCell ref="B109:C109"/>
    <mergeCell ref="D109:F109"/>
    <mergeCell ref="G109:H109"/>
    <mergeCell ref="D112:F112"/>
    <mergeCell ref="G112:H112"/>
    <mergeCell ref="M108:Q108"/>
    <mergeCell ref="M109:N109"/>
    <mergeCell ref="O109:P109"/>
    <mergeCell ref="M110:N110"/>
    <mergeCell ref="O110:P110"/>
    <mergeCell ref="M111:N111"/>
    <mergeCell ref="O111:P111"/>
    <mergeCell ref="B110:C110"/>
    <mergeCell ref="D110:F110"/>
    <mergeCell ref="G110:H110"/>
    <mergeCell ref="B111:C111"/>
    <mergeCell ref="D111:F111"/>
    <mergeCell ref="G111:H111"/>
    <mergeCell ref="B112:C112"/>
    <mergeCell ref="D115:F115"/>
    <mergeCell ref="G115:H115"/>
    <mergeCell ref="B113:C113"/>
    <mergeCell ref="D113:F113"/>
    <mergeCell ref="G113:H113"/>
    <mergeCell ref="B114:C114"/>
    <mergeCell ref="D114:F114"/>
    <mergeCell ref="G114:H114"/>
    <mergeCell ref="B115:C115"/>
    <mergeCell ref="D119:F119"/>
    <mergeCell ref="G119:H119"/>
    <mergeCell ref="D125:F125"/>
    <mergeCell ref="G125:H125"/>
    <mergeCell ref="B123:C123"/>
    <mergeCell ref="D123:F123"/>
    <mergeCell ref="G123:H123"/>
    <mergeCell ref="B124:C124"/>
    <mergeCell ref="D124:F124"/>
    <mergeCell ref="G124:H124"/>
    <mergeCell ref="B125:C125"/>
    <mergeCell ref="D128:F128"/>
    <mergeCell ref="G128:H128"/>
    <mergeCell ref="B129:C129"/>
    <mergeCell ref="D129:F129"/>
    <mergeCell ref="G129:H129"/>
    <mergeCell ref="B126:C126"/>
    <mergeCell ref="D126:F126"/>
    <mergeCell ref="G126:H126"/>
    <mergeCell ref="B127:C127"/>
    <mergeCell ref="D127:F127"/>
    <mergeCell ref="G127:H127"/>
    <mergeCell ref="B128:C128"/>
    <mergeCell ref="O130:P130"/>
    <mergeCell ref="O131:P131"/>
    <mergeCell ref="O123:P123"/>
    <mergeCell ref="O124:P124"/>
    <mergeCell ref="O125:P125"/>
    <mergeCell ref="O126:P126"/>
    <mergeCell ref="O127:P127"/>
    <mergeCell ref="O128:P128"/>
    <mergeCell ref="O129:P129"/>
    <mergeCell ref="M132:N132"/>
    <mergeCell ref="M133:N133"/>
    <mergeCell ref="M129:N129"/>
    <mergeCell ref="M130:N130"/>
    <mergeCell ref="M131:N131"/>
    <mergeCell ref="O132:P132"/>
    <mergeCell ref="B133:C133"/>
    <mergeCell ref="G133:H133"/>
    <mergeCell ref="O133:P133"/>
    <mergeCell ref="E139:F139"/>
    <mergeCell ref="E140:F140"/>
    <mergeCell ref="E136:F136"/>
    <mergeCell ref="G136:H136"/>
    <mergeCell ref="E137:F137"/>
    <mergeCell ref="G137:H137"/>
    <mergeCell ref="E138:F138"/>
    <mergeCell ref="G138:H138"/>
    <mergeCell ref="G139:H139"/>
    <mergeCell ref="G140:H140"/>
    <mergeCell ref="B116:C116"/>
    <mergeCell ref="D116:F116"/>
    <mergeCell ref="G116:H116"/>
    <mergeCell ref="D117:F117"/>
    <mergeCell ref="G117:H117"/>
    <mergeCell ref="M117:N117"/>
    <mergeCell ref="O117:P117"/>
    <mergeCell ref="B117:C117"/>
    <mergeCell ref="B118:C118"/>
    <mergeCell ref="D118:F118"/>
    <mergeCell ref="G118:H118"/>
    <mergeCell ref="M118:N118"/>
    <mergeCell ref="O118:P118"/>
    <mergeCell ref="B119:C119"/>
    <mergeCell ref="D122:F122"/>
    <mergeCell ref="G122:H122"/>
    <mergeCell ref="B120:C120"/>
    <mergeCell ref="D120:F120"/>
    <mergeCell ref="G120:H120"/>
    <mergeCell ref="B121:C121"/>
    <mergeCell ref="D121:F121"/>
    <mergeCell ref="G121:H121"/>
    <mergeCell ref="B122:C122"/>
    <mergeCell ref="M119:N119"/>
    <mergeCell ref="O119:P119"/>
    <mergeCell ref="M120:N120"/>
    <mergeCell ref="O120:P120"/>
    <mergeCell ref="M121:N121"/>
    <mergeCell ref="O121:P121"/>
    <mergeCell ref="O122:P122"/>
    <mergeCell ref="M122:N122"/>
    <mergeCell ref="M123:N123"/>
    <mergeCell ref="M124:N124"/>
    <mergeCell ref="M125:N125"/>
    <mergeCell ref="M126:N126"/>
    <mergeCell ref="M127:N127"/>
    <mergeCell ref="M128:N128"/>
    <mergeCell ref="D133:F133"/>
    <mergeCell ref="E134:F134"/>
    <mergeCell ref="G134:H134"/>
    <mergeCell ref="M134:N134"/>
    <mergeCell ref="O134:P134"/>
    <mergeCell ref="E135:F135"/>
    <mergeCell ref="G135:H1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3.88"/>
    <col customWidth="1" min="3" max="3" width="27.38"/>
    <col customWidth="1" min="4" max="4" width="24.5"/>
    <col customWidth="1" min="5" max="7" width="14.5"/>
  </cols>
  <sheetData>
    <row r="1">
      <c r="A1" s="143" t="s">
        <v>120</v>
      </c>
      <c r="B1" s="144"/>
      <c r="C1" s="144"/>
      <c r="D1" s="144"/>
      <c r="J1" s="145"/>
      <c r="K1" s="146"/>
    </row>
    <row r="2">
      <c r="A2" s="144"/>
      <c r="B2" s="144"/>
      <c r="C2" s="144"/>
      <c r="D2" s="144"/>
      <c r="J2" s="147"/>
      <c r="K2" s="148"/>
    </row>
    <row r="3">
      <c r="A3" s="149" t="s">
        <v>121</v>
      </c>
      <c r="B3" s="150" t="s">
        <v>96</v>
      </c>
      <c r="C3" s="149" t="s">
        <v>122</v>
      </c>
      <c r="D3" s="149" t="s">
        <v>123</v>
      </c>
      <c r="E3" s="151" t="s">
        <v>95</v>
      </c>
      <c r="F3" s="152" t="s">
        <v>124</v>
      </c>
      <c r="G3" s="149" t="s">
        <v>94</v>
      </c>
      <c r="H3" s="150" t="s">
        <v>125</v>
      </c>
      <c r="J3" s="153" t="s">
        <v>121</v>
      </c>
      <c r="K3" s="154" t="s">
        <v>91</v>
      </c>
    </row>
    <row r="4">
      <c r="A4" s="155">
        <v>45414.0</v>
      </c>
      <c r="B4" s="156">
        <f>'May 2'!E84</f>
        <v>321370</v>
      </c>
      <c r="C4" s="157">
        <f>'May 2'!G104</f>
        <v>324610</v>
      </c>
      <c r="D4" s="157">
        <f>'May 2'!G100</f>
        <v>295400</v>
      </c>
      <c r="E4" s="158"/>
      <c r="F4" s="159">
        <f>'May 2'!G101</f>
        <v>2200</v>
      </c>
      <c r="G4" s="157"/>
      <c r="H4" s="160">
        <f t="shared" ref="H4:H27" si="1">C4-B4</f>
        <v>3240</v>
      </c>
      <c r="J4" s="155">
        <v>45414.0</v>
      </c>
      <c r="K4" s="161">
        <f>'May 2'!G99</f>
        <v>10510</v>
      </c>
    </row>
    <row r="5">
      <c r="A5" s="155">
        <v>45415.0</v>
      </c>
      <c r="B5" s="156">
        <f>'May 3'!E98</f>
        <v>40195</v>
      </c>
      <c r="C5" s="162">
        <f>'May 3'!G118</f>
        <v>43745</v>
      </c>
      <c r="D5" s="162">
        <f>'May 3'!G114</f>
        <v>9750</v>
      </c>
      <c r="E5" s="158"/>
      <c r="F5" s="163">
        <v>270.0</v>
      </c>
      <c r="G5" s="162"/>
      <c r="H5" s="160">
        <f t="shared" si="1"/>
        <v>3550</v>
      </c>
      <c r="J5" s="155">
        <v>45415.0</v>
      </c>
      <c r="K5" s="164">
        <f>'May 3'!G113</f>
        <v>18550</v>
      </c>
    </row>
    <row r="6">
      <c r="A6" s="155">
        <v>45416.0</v>
      </c>
      <c r="B6" s="156">
        <f>'May 4'!E99</f>
        <v>17950</v>
      </c>
      <c r="C6" s="162">
        <f>'May 4'!G119</f>
        <v>23475</v>
      </c>
      <c r="D6" s="162"/>
      <c r="E6" s="165"/>
      <c r="F6" s="166">
        <v>1500.0</v>
      </c>
      <c r="G6" s="162"/>
      <c r="H6" s="160">
        <f t="shared" si="1"/>
        <v>5525</v>
      </c>
      <c r="J6" s="155">
        <v>45416.0</v>
      </c>
      <c r="K6" s="164">
        <f>'May 4'!G114</f>
        <v>860</v>
      </c>
    </row>
    <row r="7">
      <c r="A7" s="155">
        <v>45418.0</v>
      </c>
      <c r="B7" s="156">
        <f>'May 6'!E99</f>
        <v>25890</v>
      </c>
      <c r="C7" s="162">
        <f>'May 6'!G119</f>
        <v>31425</v>
      </c>
      <c r="D7" s="162"/>
      <c r="E7" s="165"/>
      <c r="F7" s="167">
        <v>1900.0</v>
      </c>
      <c r="G7" s="162"/>
      <c r="H7" s="160">
        <f t="shared" si="1"/>
        <v>5535</v>
      </c>
      <c r="J7" s="155">
        <v>45418.0</v>
      </c>
      <c r="K7" s="164">
        <f>'May 6'!G114</f>
        <v>7360</v>
      </c>
    </row>
    <row r="8">
      <c r="A8" s="155">
        <v>45419.0</v>
      </c>
      <c r="B8" s="156">
        <f>'May 7'!E100</f>
        <v>49475</v>
      </c>
      <c r="C8" s="162">
        <f>'May 7'!G120</f>
        <v>54475</v>
      </c>
      <c r="D8" s="162">
        <f>'May 7'!G116</f>
        <v>17790</v>
      </c>
      <c r="E8" s="165"/>
      <c r="F8" s="167">
        <v>310.0</v>
      </c>
      <c r="G8" s="162">
        <f>'May 7'!G118</f>
        <v>18050</v>
      </c>
      <c r="H8" s="160">
        <f t="shared" si="1"/>
        <v>5000</v>
      </c>
      <c r="J8" s="155">
        <v>45419.0</v>
      </c>
      <c r="K8" s="164">
        <f>'May 7'!G115</f>
        <v>4960</v>
      </c>
    </row>
    <row r="9">
      <c r="A9" s="155">
        <v>45420.0</v>
      </c>
      <c r="B9" s="156">
        <f>'May 8'!E100</f>
        <v>54530</v>
      </c>
      <c r="C9" s="162">
        <f>'May 8'!G127</f>
        <v>59530</v>
      </c>
      <c r="D9" s="162">
        <f>'May 8'!G123</f>
        <v>2870</v>
      </c>
      <c r="E9" s="165"/>
      <c r="F9" s="168"/>
      <c r="G9" s="162"/>
      <c r="H9" s="160">
        <f t="shared" si="1"/>
        <v>5000</v>
      </c>
      <c r="J9" s="155">
        <v>45420.0</v>
      </c>
      <c r="K9" s="164">
        <f>'May 8'!G122</f>
        <v>14250</v>
      </c>
    </row>
    <row r="10">
      <c r="A10" s="155">
        <v>45421.0</v>
      </c>
      <c r="B10" s="156">
        <f>'May 9'!E100</f>
        <v>61120</v>
      </c>
      <c r="C10" s="162">
        <f>'May 9'!G128</f>
        <v>66160</v>
      </c>
      <c r="D10" s="162"/>
      <c r="E10" s="162"/>
      <c r="F10" s="166">
        <v>700.0</v>
      </c>
      <c r="G10" s="162">
        <f>'May 9'!G126</f>
        <v>1000</v>
      </c>
      <c r="H10" s="160">
        <f t="shared" si="1"/>
        <v>5040</v>
      </c>
      <c r="J10" s="155">
        <v>45421.0</v>
      </c>
      <c r="K10" s="164">
        <f>'May 9'!G123</f>
        <v>19740</v>
      </c>
    </row>
    <row r="11">
      <c r="A11" s="155">
        <v>45422.0</v>
      </c>
      <c r="B11" s="156">
        <f>'May 10'!E100</f>
        <v>89810</v>
      </c>
      <c r="C11" s="162">
        <f>'May 10'!G149</f>
        <v>95060</v>
      </c>
      <c r="D11" s="162"/>
      <c r="E11" s="165"/>
      <c r="F11" s="166">
        <v>1890.0</v>
      </c>
      <c r="G11" s="162">
        <f>'May 10'!G147</f>
        <v>1950</v>
      </c>
      <c r="H11" s="160">
        <f t="shared" si="1"/>
        <v>5250</v>
      </c>
      <c r="J11" s="155">
        <v>45422.0</v>
      </c>
      <c r="K11" s="164">
        <f>'May 10'!G144</f>
        <v>37425</v>
      </c>
    </row>
    <row r="12">
      <c r="A12" s="155">
        <v>45425.0</v>
      </c>
      <c r="B12" s="156">
        <f>'May 13'!E100</f>
        <v>39165</v>
      </c>
      <c r="C12" s="162">
        <f>'May 13'!G149</f>
        <v>44165</v>
      </c>
      <c r="D12" s="162"/>
      <c r="E12" s="165"/>
      <c r="F12" s="169"/>
      <c r="G12" s="162"/>
      <c r="H12" s="160">
        <f t="shared" si="1"/>
        <v>5000</v>
      </c>
      <c r="J12" s="155">
        <v>45425.0</v>
      </c>
      <c r="K12" s="170">
        <f>'May 13'!G144</f>
        <v>14985</v>
      </c>
    </row>
    <row r="13">
      <c r="A13" s="155">
        <v>45426.0</v>
      </c>
      <c r="B13" s="156">
        <f>'May 14'!E100</f>
        <v>62810</v>
      </c>
      <c r="C13" s="162">
        <f>'May 14'!G130</f>
        <v>67810</v>
      </c>
      <c r="D13" s="162"/>
      <c r="E13" s="165"/>
      <c r="F13" s="169"/>
      <c r="G13" s="162"/>
      <c r="H13" s="160">
        <f t="shared" si="1"/>
        <v>5000</v>
      </c>
      <c r="J13" s="155">
        <v>45426.0</v>
      </c>
      <c r="K13" s="170">
        <f>'May 14'!G125</f>
        <v>16070</v>
      </c>
    </row>
    <row r="14">
      <c r="A14" s="155">
        <v>45427.0</v>
      </c>
      <c r="B14" s="156">
        <f>'May 15'!E101</f>
        <v>57800</v>
      </c>
      <c r="C14" s="162">
        <f>'May 15'!G131</f>
        <v>62805</v>
      </c>
      <c r="D14" s="162"/>
      <c r="E14" s="165"/>
      <c r="F14" s="169"/>
      <c r="G14" s="162"/>
      <c r="H14" s="160">
        <f t="shared" si="1"/>
        <v>5005</v>
      </c>
      <c r="J14" s="155">
        <v>45427.0</v>
      </c>
      <c r="K14" s="170">
        <f>'May 15'!G126</f>
        <v>15840</v>
      </c>
    </row>
    <row r="15">
      <c r="A15" s="155">
        <v>45428.0</v>
      </c>
      <c r="B15" s="156">
        <f>'May 16'!E104</f>
        <v>60565</v>
      </c>
      <c r="C15" s="162">
        <f>'May 16'!G134</f>
        <v>65565</v>
      </c>
      <c r="D15" s="162">
        <f>'May 16'!G130</f>
        <v>31450</v>
      </c>
      <c r="E15" s="165"/>
      <c r="F15" s="169"/>
      <c r="G15" s="162">
        <f>'May 16'!G132</f>
        <v>905</v>
      </c>
      <c r="H15" s="160">
        <f t="shared" si="1"/>
        <v>5000</v>
      </c>
      <c r="J15" s="155">
        <v>45428.0</v>
      </c>
      <c r="K15" s="170">
        <f>'May 16'!G129</f>
        <v>7905</v>
      </c>
    </row>
    <row r="16">
      <c r="A16" s="155">
        <v>45429.0</v>
      </c>
      <c r="B16" s="156">
        <f>'May 17'!E104</f>
        <v>57820</v>
      </c>
      <c r="C16" s="162">
        <f>'May 17'!G137</f>
        <v>62820</v>
      </c>
      <c r="D16" s="162">
        <f>'May 17'!G133</f>
        <v>14300</v>
      </c>
      <c r="E16" s="165"/>
      <c r="F16" s="166">
        <v>1950.0</v>
      </c>
      <c r="G16" s="162">
        <f>'May 17'!G135</f>
        <v>200</v>
      </c>
      <c r="H16" s="160">
        <f t="shared" si="1"/>
        <v>5000</v>
      </c>
      <c r="J16" s="155">
        <v>45429.0</v>
      </c>
      <c r="K16" s="170">
        <f>'May 17'!G132</f>
        <v>21725</v>
      </c>
    </row>
    <row r="17">
      <c r="A17" s="155">
        <v>45432.0</v>
      </c>
      <c r="B17" s="156">
        <f>'May 20'!E104</f>
        <v>54080</v>
      </c>
      <c r="C17" s="162">
        <f>'May 20'!G137</f>
        <v>58820</v>
      </c>
      <c r="D17" s="162">
        <f>'May 20'!G133</f>
        <v>11400</v>
      </c>
      <c r="E17" s="165"/>
      <c r="F17" s="166">
        <v>790.0</v>
      </c>
      <c r="G17" s="162"/>
      <c r="H17" s="160">
        <f t="shared" si="1"/>
        <v>4740</v>
      </c>
      <c r="J17" s="155">
        <v>45432.0</v>
      </c>
      <c r="K17" s="170">
        <f>'May 20'!G132</f>
        <v>11640</v>
      </c>
    </row>
    <row r="18">
      <c r="A18" s="155">
        <v>45433.0</v>
      </c>
      <c r="B18" s="156">
        <f>'May 21'!E104</f>
        <v>28465</v>
      </c>
      <c r="C18" s="162">
        <f>'May 21'!G137</f>
        <v>33475</v>
      </c>
      <c r="D18" s="162"/>
      <c r="E18" s="165"/>
      <c r="F18" s="166">
        <v>2260.0</v>
      </c>
      <c r="G18" s="166">
        <v>440000.0</v>
      </c>
      <c r="H18" s="160">
        <f t="shared" si="1"/>
        <v>5010</v>
      </c>
      <c r="J18" s="155">
        <v>45433.0</v>
      </c>
      <c r="K18" s="170">
        <f>'May 21'!G132</f>
        <v>11770</v>
      </c>
    </row>
    <row r="19">
      <c r="A19" s="155">
        <v>45434.0</v>
      </c>
      <c r="B19" s="156">
        <f>'May 22'!E104</f>
        <v>23810</v>
      </c>
      <c r="C19" s="162">
        <f>'May 22'!G137</f>
        <v>28860</v>
      </c>
      <c r="D19" s="162"/>
      <c r="E19" s="165"/>
      <c r="F19" s="169"/>
      <c r="G19" s="162"/>
      <c r="H19" s="160">
        <f t="shared" si="1"/>
        <v>5050</v>
      </c>
      <c r="J19" s="155">
        <v>45434.0</v>
      </c>
      <c r="K19" s="170">
        <f>'May 22'!G132</f>
        <v>2450</v>
      </c>
    </row>
    <row r="20">
      <c r="A20" s="155">
        <v>45435.0</v>
      </c>
      <c r="B20" s="156">
        <f>'May 23'!E105</f>
        <v>17830</v>
      </c>
      <c r="C20" s="162">
        <f>'May 23'!G138</f>
        <v>22825</v>
      </c>
      <c r="D20" s="162"/>
      <c r="E20" s="165"/>
      <c r="F20" s="169"/>
      <c r="G20" s="162"/>
      <c r="H20" s="160">
        <f t="shared" si="1"/>
        <v>4995</v>
      </c>
      <c r="J20" s="155">
        <v>45435.0</v>
      </c>
      <c r="K20" s="170">
        <f>'May 23'!G133</f>
        <v>4245</v>
      </c>
    </row>
    <row r="21">
      <c r="A21" s="155">
        <v>45436.0</v>
      </c>
      <c r="B21" s="156">
        <f>'May 24'!E105</f>
        <v>42085</v>
      </c>
      <c r="C21" s="162">
        <f>'May 24'!G138</f>
        <v>47085</v>
      </c>
      <c r="D21" s="162">
        <f>'May 24'!G134</f>
        <v>400</v>
      </c>
      <c r="E21" s="165"/>
      <c r="F21" s="166">
        <v>10890.0</v>
      </c>
      <c r="G21" s="162"/>
      <c r="H21" s="160">
        <f t="shared" si="1"/>
        <v>5000</v>
      </c>
      <c r="J21" s="155">
        <v>45436.0</v>
      </c>
      <c r="K21" s="170">
        <f>'May 24'!G133</f>
        <v>9035</v>
      </c>
    </row>
    <row r="22">
      <c r="A22" s="155">
        <v>45439.0</v>
      </c>
      <c r="B22" s="156">
        <f>'May 27'!E106</f>
        <v>37130</v>
      </c>
      <c r="C22" s="162">
        <f>'May 27'!G139</f>
        <v>42130</v>
      </c>
      <c r="D22" s="162"/>
      <c r="E22" s="165"/>
      <c r="F22" s="166">
        <v>4350.0</v>
      </c>
      <c r="G22" s="162"/>
      <c r="H22" s="160">
        <f t="shared" si="1"/>
        <v>5000</v>
      </c>
      <c r="J22" s="155">
        <v>45439.0</v>
      </c>
      <c r="K22" s="170">
        <f>'May 27'!G134</f>
        <v>9890</v>
      </c>
    </row>
    <row r="23">
      <c r="A23" s="155">
        <v>45440.0</v>
      </c>
      <c r="B23" s="156">
        <f>'May 28'!E106</f>
        <v>26715</v>
      </c>
      <c r="C23" s="162">
        <f>'May 28'!G139</f>
        <v>31715</v>
      </c>
      <c r="D23" s="162">
        <f>'May 28'!G135</f>
        <v>640</v>
      </c>
      <c r="E23" s="165"/>
      <c r="F23" s="169"/>
      <c r="G23" s="162"/>
      <c r="H23" s="160">
        <f t="shared" si="1"/>
        <v>5000</v>
      </c>
      <c r="J23" s="155">
        <v>45440.0</v>
      </c>
      <c r="K23" s="170">
        <f>'May 28'!G134</f>
        <v>1900</v>
      </c>
    </row>
    <row r="24">
      <c r="A24" s="155">
        <v>45441.0</v>
      </c>
      <c r="B24" s="156">
        <f>'MAy 29'!E106</f>
        <v>89630</v>
      </c>
      <c r="C24" s="162">
        <f>'MAy 29'!G139</f>
        <v>94630</v>
      </c>
      <c r="D24" s="162">
        <f>'MAy 29'!G135</f>
        <v>77250</v>
      </c>
      <c r="E24" s="165"/>
      <c r="F24" s="169"/>
      <c r="G24" s="162"/>
      <c r="H24" s="160">
        <f t="shared" si="1"/>
        <v>5000</v>
      </c>
      <c r="J24" s="155">
        <v>45441.0</v>
      </c>
      <c r="K24" s="170">
        <f>'MAy 29'!G134</f>
        <v>0</v>
      </c>
    </row>
    <row r="25">
      <c r="A25" s="155">
        <v>45442.0</v>
      </c>
      <c r="B25" s="156">
        <f>'May 30'!E107</f>
        <v>26675</v>
      </c>
      <c r="C25" s="162">
        <f>'May 30'!G140</f>
        <v>31685</v>
      </c>
      <c r="D25" s="162"/>
      <c r="E25" s="165"/>
      <c r="F25" s="169"/>
      <c r="G25" s="162"/>
      <c r="H25" s="160">
        <f t="shared" si="1"/>
        <v>5010</v>
      </c>
      <c r="J25" s="155">
        <v>45442.0</v>
      </c>
      <c r="K25" s="170">
        <f>'May 30'!G135</f>
        <v>12100</v>
      </c>
    </row>
    <row r="26">
      <c r="A26" s="155">
        <v>45443.0</v>
      </c>
      <c r="B26" s="156">
        <f>'May 31'!E107</f>
        <v>45205</v>
      </c>
      <c r="C26" s="162">
        <f>'May 31'!G140</f>
        <v>50205</v>
      </c>
      <c r="D26" s="162"/>
      <c r="E26" s="165"/>
      <c r="F26" s="169"/>
      <c r="G26" s="162"/>
      <c r="H26" s="160">
        <f t="shared" si="1"/>
        <v>5000</v>
      </c>
      <c r="J26" s="155">
        <v>45443.0</v>
      </c>
      <c r="K26" s="170">
        <f>'May 31'!G135</f>
        <v>13440</v>
      </c>
    </row>
    <row r="27">
      <c r="A27" s="171" t="s">
        <v>126</v>
      </c>
      <c r="B27" s="171"/>
      <c r="C27" s="171"/>
      <c r="D27" s="171"/>
      <c r="E27" s="172"/>
      <c r="F27" s="62"/>
      <c r="G27" s="171"/>
      <c r="H27" s="173">
        <f t="shared" si="1"/>
        <v>0</v>
      </c>
      <c r="J27" s="174" t="s">
        <v>127</v>
      </c>
      <c r="K27" s="175">
        <f>SUM(K4:K26)</f>
        <v>266650</v>
      </c>
    </row>
    <row r="28">
      <c r="A28" s="171" t="s">
        <v>128</v>
      </c>
      <c r="B28" s="156">
        <f t="shared" ref="B28:D28" si="2">SUM(B4:B26)</f>
        <v>1330125</v>
      </c>
      <c r="C28" s="156">
        <f t="shared" si="2"/>
        <v>1443075</v>
      </c>
      <c r="D28" s="169">
        <f t="shared" si="2"/>
        <v>461250</v>
      </c>
      <c r="E28" s="162">
        <f>SUM(E4:E12)</f>
        <v>0</v>
      </c>
      <c r="F28" s="169">
        <f t="shared" ref="F28:H28" si="3">SUM(F4:F26)</f>
        <v>29010</v>
      </c>
      <c r="G28" s="169">
        <f t="shared" si="3"/>
        <v>462105</v>
      </c>
      <c r="H28" s="160">
        <f t="shared" si="3"/>
        <v>112950</v>
      </c>
    </row>
    <row r="29">
      <c r="A29" s="171" t="s">
        <v>129</v>
      </c>
      <c r="B29" s="156">
        <f>AVERAGE(B4:B26)</f>
        <v>57831.52174</v>
      </c>
      <c r="C29" s="176"/>
      <c r="D29" s="177" t="s">
        <v>26</v>
      </c>
      <c r="E29" s="178">
        <f>D28+E28+F28+G28</f>
        <v>952365</v>
      </c>
      <c r="F29" s="100"/>
      <c r="G29" s="98"/>
    </row>
    <row r="30">
      <c r="A30" s="179" t="s">
        <v>130</v>
      </c>
      <c r="C30" s="180" t="s">
        <v>131</v>
      </c>
      <c r="D30" s="181" t="s">
        <v>132</v>
      </c>
      <c r="E30" s="182"/>
      <c r="F30" s="182"/>
      <c r="G30" s="182"/>
    </row>
    <row r="31">
      <c r="A31" s="183">
        <v>45446.0</v>
      </c>
      <c r="B31" s="184">
        <v>300000.0</v>
      </c>
      <c r="C31" s="182"/>
      <c r="D31" s="185">
        <f>B36-C31</f>
        <v>300000</v>
      </c>
      <c r="E31" s="182"/>
      <c r="F31" s="182"/>
      <c r="G31" s="182"/>
    </row>
    <row r="32">
      <c r="A32" s="186"/>
      <c r="B32" s="182"/>
      <c r="C32" s="187"/>
      <c r="D32" s="188"/>
      <c r="E32" s="182"/>
      <c r="F32" s="182"/>
      <c r="G32" s="182"/>
    </row>
    <row r="33">
      <c r="A33" s="189"/>
      <c r="B33" s="182"/>
      <c r="C33" s="182"/>
      <c r="D33" s="182"/>
      <c r="E33" s="182"/>
      <c r="F33" s="182"/>
      <c r="G33" s="182"/>
    </row>
    <row r="34">
      <c r="A34" s="182"/>
      <c r="B34" s="182">
        <v>0.0</v>
      </c>
      <c r="C34" s="182"/>
      <c r="D34" s="182"/>
      <c r="E34" s="182"/>
      <c r="F34" s="182"/>
      <c r="G34" s="182"/>
    </row>
    <row r="35">
      <c r="A35" s="182"/>
      <c r="B35" s="182">
        <v>0.0</v>
      </c>
      <c r="C35" s="182"/>
      <c r="D35" s="182"/>
      <c r="E35" s="182"/>
      <c r="F35" s="182"/>
      <c r="G35" s="182"/>
    </row>
    <row r="36">
      <c r="A36" s="182"/>
      <c r="B36" s="185">
        <f>SUM(B31:B35)</f>
        <v>300000</v>
      </c>
      <c r="C36" s="182"/>
      <c r="D36" s="182"/>
      <c r="E36" s="182"/>
      <c r="F36" s="182"/>
      <c r="G36" s="182"/>
    </row>
    <row r="37">
      <c r="A37" s="182"/>
      <c r="B37" s="190">
        <f>B28-B36</f>
        <v>1030125</v>
      </c>
      <c r="C37" s="182"/>
      <c r="D37" s="182"/>
      <c r="E37" s="182"/>
      <c r="F37" s="182"/>
      <c r="G37" s="182"/>
    </row>
    <row r="38">
      <c r="A38" s="182"/>
      <c r="B38" s="182"/>
      <c r="C38" s="182"/>
      <c r="D38" s="182"/>
      <c r="E38" s="182"/>
      <c r="F38" s="182"/>
      <c r="G38" s="182"/>
    </row>
    <row r="39">
      <c r="A39" s="182"/>
      <c r="B39" s="182"/>
      <c r="C39" s="182"/>
      <c r="D39" s="182"/>
      <c r="E39" s="182"/>
      <c r="F39" s="182"/>
      <c r="G39" s="182"/>
    </row>
    <row r="40">
      <c r="A40" s="182"/>
      <c r="B40" s="182"/>
      <c r="C40" s="182"/>
      <c r="D40" s="182"/>
      <c r="E40" s="182"/>
      <c r="F40" s="182"/>
      <c r="G40" s="182"/>
    </row>
    <row r="41">
      <c r="A41" s="182"/>
      <c r="B41" s="182"/>
      <c r="C41" s="182"/>
      <c r="D41" s="182"/>
      <c r="E41" s="182"/>
      <c r="F41" s="182"/>
      <c r="G41" s="182"/>
    </row>
    <row r="42">
      <c r="A42" s="182"/>
      <c r="B42" s="182"/>
      <c r="C42" s="182"/>
      <c r="D42" s="182"/>
      <c r="E42" s="182"/>
      <c r="F42" s="182"/>
      <c r="G42" s="182"/>
    </row>
    <row r="43">
      <c r="A43" s="182"/>
      <c r="B43" s="182"/>
      <c r="C43" s="182"/>
      <c r="D43" s="182"/>
      <c r="E43" s="182"/>
      <c r="F43" s="182"/>
      <c r="G43" s="182"/>
    </row>
    <row r="44">
      <c r="A44" s="182"/>
      <c r="B44" s="182"/>
      <c r="C44" s="182"/>
      <c r="D44" s="182"/>
      <c r="E44" s="182"/>
      <c r="F44" s="182"/>
      <c r="G44" s="182"/>
    </row>
    <row r="45">
      <c r="A45" s="182"/>
      <c r="B45" s="182"/>
      <c r="C45" s="182"/>
      <c r="D45" s="182"/>
      <c r="E45" s="182"/>
      <c r="F45" s="182"/>
      <c r="G45" s="182"/>
    </row>
    <row r="46">
      <c r="A46" s="182"/>
      <c r="B46" s="182"/>
      <c r="C46" s="182"/>
      <c r="D46" s="182"/>
      <c r="E46" s="182"/>
      <c r="F46" s="182"/>
      <c r="G46" s="182"/>
    </row>
    <row r="47">
      <c r="A47" s="182"/>
      <c r="B47" s="182"/>
      <c r="C47" s="182"/>
      <c r="D47" s="182"/>
      <c r="E47" s="182"/>
      <c r="F47" s="182"/>
      <c r="G47" s="182"/>
    </row>
    <row r="48">
      <c r="A48" s="182"/>
      <c r="B48" s="182"/>
      <c r="C48" s="182"/>
      <c r="D48" s="182"/>
      <c r="E48" s="182"/>
      <c r="F48" s="182"/>
      <c r="G48" s="182"/>
    </row>
    <row r="49">
      <c r="A49" s="182"/>
      <c r="B49" s="182"/>
      <c r="C49" s="182"/>
      <c r="D49" s="182"/>
      <c r="E49" s="182"/>
      <c r="F49" s="182"/>
      <c r="G49" s="182"/>
    </row>
  </sheetData>
  <mergeCells count="2">
    <mergeCell ref="E29:G29"/>
    <mergeCell ref="A30:B30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25"/>
    <col customWidth="1" min="2" max="24" width="3.5"/>
    <col customWidth="1" min="25" max="25" width="10.75"/>
    <col customWidth="1" min="26" max="26" width="13.63"/>
    <col customWidth="1" min="27" max="27" width="13.75"/>
    <col customWidth="1" min="28" max="28" width="32.25"/>
    <col customWidth="1" min="29" max="29" width="24.38"/>
  </cols>
  <sheetData>
    <row r="1" ht="48.0" customHeight="1">
      <c r="A1" s="191" t="s">
        <v>133</v>
      </c>
      <c r="B1" s="192">
        <v>45414.0</v>
      </c>
      <c r="C1" s="192">
        <v>45415.0</v>
      </c>
      <c r="D1" s="192">
        <v>45416.0</v>
      </c>
      <c r="E1" s="192">
        <v>45418.0</v>
      </c>
      <c r="F1" s="192">
        <v>45419.0</v>
      </c>
      <c r="G1" s="192">
        <v>45420.0</v>
      </c>
      <c r="H1" s="192">
        <v>45421.0</v>
      </c>
      <c r="I1" s="192">
        <v>45422.0</v>
      </c>
      <c r="J1" s="192">
        <v>45425.0</v>
      </c>
      <c r="K1" s="192">
        <v>45426.0</v>
      </c>
      <c r="L1" s="192">
        <v>45427.0</v>
      </c>
      <c r="M1" s="192">
        <v>45428.0</v>
      </c>
      <c r="N1" s="192">
        <v>45429.0</v>
      </c>
      <c r="O1" s="192">
        <v>45432.0</v>
      </c>
      <c r="P1" s="192">
        <v>45433.0</v>
      </c>
      <c r="Q1" s="192">
        <v>45434.0</v>
      </c>
      <c r="R1" s="192">
        <v>45435.0</v>
      </c>
      <c r="S1" s="192">
        <v>45436.0</v>
      </c>
      <c r="T1" s="192">
        <v>45439.0</v>
      </c>
      <c r="U1" s="192">
        <v>45440.0</v>
      </c>
      <c r="V1" s="192">
        <v>45441.0</v>
      </c>
      <c r="W1" s="192">
        <v>45442.0</v>
      </c>
      <c r="X1" s="192">
        <v>45443.0</v>
      </c>
      <c r="Y1" s="193" t="s">
        <v>134</v>
      </c>
      <c r="Z1" s="193" t="s">
        <v>135</v>
      </c>
      <c r="AA1" s="194" t="s">
        <v>136</v>
      </c>
      <c r="AB1" s="195" t="s">
        <v>137</v>
      </c>
    </row>
    <row r="2" ht="16.5" customHeight="1">
      <c r="A2" s="196" t="s">
        <v>138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8"/>
      <c r="AB2" s="199"/>
    </row>
    <row r="3">
      <c r="A3" s="200" t="s">
        <v>139</v>
      </c>
      <c r="B3" s="201"/>
      <c r="C3" s="202"/>
      <c r="D3" s="202"/>
      <c r="E3" s="202"/>
      <c r="F3" s="203">
        <f>'May 7'!L5</f>
        <v>1</v>
      </c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1">
        <f t="shared" ref="Y3:Y10" si="1">sum(B3:X3)</f>
        <v>1</v>
      </c>
      <c r="Z3" s="204">
        <v>1036.0</v>
      </c>
      <c r="AA3" s="205">
        <f t="shared" ref="AA3:AA10" si="2">Z3*Y3</f>
        <v>1036</v>
      </c>
      <c r="AB3" s="199"/>
    </row>
    <row r="4">
      <c r="A4" s="206" t="s">
        <v>140</v>
      </c>
      <c r="B4" s="201"/>
      <c r="C4" s="202"/>
      <c r="D4" s="202"/>
      <c r="E4" s="202"/>
      <c r="F4" s="203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1">
        <f t="shared" si="1"/>
        <v>0</v>
      </c>
      <c r="Z4" s="204">
        <v>330.0</v>
      </c>
      <c r="AA4" s="205">
        <f t="shared" si="2"/>
        <v>0</v>
      </c>
      <c r="AB4" s="207"/>
    </row>
    <row r="5">
      <c r="A5" s="206" t="s">
        <v>141</v>
      </c>
      <c r="B5" s="201">
        <f>'May 2'!C10+'May 2'!C12+'May 2'!C16</f>
        <v>2</v>
      </c>
      <c r="C5" s="203">
        <f>'May 3'!L16+'May 3'!L10</f>
        <v>4</v>
      </c>
      <c r="D5" s="203">
        <f>'May 4'!L12+'May 4'!L16</f>
        <v>2</v>
      </c>
      <c r="E5" s="203">
        <f>'May 6'!L10+'May 6'!L12+'May 6'!L16</f>
        <v>3</v>
      </c>
      <c r="F5" s="203">
        <f>'May 7'!L16</f>
        <v>2</v>
      </c>
      <c r="G5" s="203">
        <f>'May 8'!L16+'May 8'!L10</f>
        <v>7</v>
      </c>
      <c r="H5" s="203">
        <f>'May 9'!L12+'May 9'!L16</f>
        <v>2</v>
      </c>
      <c r="I5" s="203">
        <f>'May 10'!L10+'May 10'!L12+'May 10'!L16</f>
        <v>7</v>
      </c>
      <c r="J5" s="203">
        <f>'May 13'!L10+'May 13'!L12+'May 13'!L16</f>
        <v>6</v>
      </c>
      <c r="K5" s="203">
        <f>'May 14'!L10+'May 14'!L12+'May 14'!L16</f>
        <v>1</v>
      </c>
      <c r="L5" s="203">
        <f>'May 15'!L10+'May 15'!L12+'May 15'!L16</f>
        <v>4</v>
      </c>
      <c r="M5" s="203">
        <f>'May 16'!L10+'May 16'!L12+'May 16'!L16</f>
        <v>6</v>
      </c>
      <c r="N5" s="203">
        <f>'May 17'!L10+'May 17'!L12+'May 17'!L16</f>
        <v>2</v>
      </c>
      <c r="O5" s="203">
        <f>'May 20'!L10+'May 20'!L12+'May 20'!L16</f>
        <v>2</v>
      </c>
      <c r="P5" s="203">
        <f>'May 21'!L10+'May 21'!L12+'May 21'!L16</f>
        <v>3</v>
      </c>
      <c r="Q5" s="203">
        <f>'May 22'!L10+'May 22'!L12+'May 22'!L16</f>
        <v>1</v>
      </c>
      <c r="R5" s="203">
        <f>'May 23'!L10+'May 23'!L12+'May 23'!L16</f>
        <v>1</v>
      </c>
      <c r="S5" s="203">
        <f>'May 24'!L10+'May 24'!L12+'May 24'!L16</f>
        <v>1</v>
      </c>
      <c r="T5" s="203">
        <f>'May 27'!L10+'May 27'!L12+'May 27'!L16</f>
        <v>0</v>
      </c>
      <c r="U5" s="203">
        <f>'May 28'!L10+'May 28'!L12+'May 28'!L16</f>
        <v>2</v>
      </c>
      <c r="V5" s="203">
        <f>'MAy 29'!L10+'MAy 29'!L12+'MAy 29'!L16</f>
        <v>4</v>
      </c>
      <c r="W5" s="203">
        <f>'May 30'!L10+'May 30'!L12+'May 30'!L16</f>
        <v>2</v>
      </c>
      <c r="X5" s="203">
        <f>'May 31'!L10+'May 31'!L12+'May 31'!L16</f>
        <v>1</v>
      </c>
      <c r="Y5" s="201">
        <f t="shared" si="1"/>
        <v>65</v>
      </c>
      <c r="Z5" s="204">
        <v>1125.0</v>
      </c>
      <c r="AA5" s="205">
        <f t="shared" si="2"/>
        <v>73125</v>
      </c>
      <c r="AB5" s="199"/>
    </row>
    <row r="6">
      <c r="A6" s="200" t="s">
        <v>142</v>
      </c>
      <c r="B6" s="201"/>
      <c r="C6" s="202"/>
      <c r="D6" s="202"/>
      <c r="E6" s="202"/>
      <c r="F6" s="203"/>
      <c r="G6" s="202"/>
      <c r="H6" s="202"/>
      <c r="I6" s="202"/>
      <c r="J6" s="202"/>
      <c r="K6" s="208">
        <f>'May 14'!L8</f>
        <v>1</v>
      </c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1">
        <f t="shared" si="1"/>
        <v>1</v>
      </c>
      <c r="Z6" s="204">
        <v>840.0</v>
      </c>
      <c r="AA6" s="205">
        <f t="shared" si="2"/>
        <v>840</v>
      </c>
      <c r="AB6" s="199"/>
    </row>
    <row r="7">
      <c r="A7" s="206" t="s">
        <v>143</v>
      </c>
      <c r="B7" s="201">
        <f>'May 2'!C9+'May 2'!C13+'May 2'!C14</f>
        <v>4</v>
      </c>
      <c r="C7" s="203">
        <f>'May 3'!L13+'May 3'!L14</f>
        <v>17</v>
      </c>
      <c r="D7" s="203">
        <f>'May 4'!L9+'May 4'!L14</f>
        <v>5</v>
      </c>
      <c r="E7" s="203">
        <f>'May 6'!L13</f>
        <v>1</v>
      </c>
      <c r="F7" s="203">
        <f>'May 7'!L9+'May 7'!L13</f>
        <v>2</v>
      </c>
      <c r="G7" s="203">
        <f>'May 8'!L9+'May 8'!L13+'May 8'!L14</f>
        <v>18</v>
      </c>
      <c r="H7" s="203">
        <f>'May 9'!L9+'May 9'!L13+'May 9'!L14</f>
        <v>17</v>
      </c>
      <c r="I7" s="203">
        <f>'May 10'!L9+'May 10'!L13+'May 10'!L14</f>
        <v>35</v>
      </c>
      <c r="J7" s="203">
        <f>'May 13'!L13+'May 13'!L14</f>
        <v>9</v>
      </c>
      <c r="K7" s="203">
        <f>'May 14'!L9+'May 14'!L13+'May 14'!L14</f>
        <v>14</v>
      </c>
      <c r="L7" s="203">
        <f>'May 15'!L9+'May 15'!L13+'May 15'!L14</f>
        <v>16</v>
      </c>
      <c r="M7" s="203">
        <f>'May 16'!L9+'May 16'!L13+'May 16'!L14</f>
        <v>6</v>
      </c>
      <c r="N7" s="203">
        <f>'May 17'!L9+'May 17'!L13+'May 17'!L14</f>
        <v>8</v>
      </c>
      <c r="O7" s="203">
        <f>'May 20'!L9+'May 20'!L13+'May 20'!L14</f>
        <v>8</v>
      </c>
      <c r="P7" s="203">
        <f>'May 21'!L9+'May 21'!L13+'May 21'!L14</f>
        <v>7</v>
      </c>
      <c r="Q7" s="203">
        <f>'May 22'!L9+'May 22'!L13+'May 22'!L14</f>
        <v>8</v>
      </c>
      <c r="R7" s="203">
        <f>'May 23'!L9+'May 23'!L13+'May 23'!L14</f>
        <v>2</v>
      </c>
      <c r="S7" s="203">
        <f>'May 24'!L9+'May 24'!L13+'May 24'!L14</f>
        <v>2</v>
      </c>
      <c r="T7" s="203">
        <f>'May 27'!L9+'May 27'!L13+'May 27'!L14</f>
        <v>3</v>
      </c>
      <c r="U7" s="203">
        <f>'May 28'!L9+'May 28'!L13+'May 28'!L14</f>
        <v>4</v>
      </c>
      <c r="V7" s="203">
        <f>'MAy 29'!L9+'MAy 29'!L13+'MAy 29'!L14</f>
        <v>2</v>
      </c>
      <c r="W7" s="203">
        <f>'May 30'!L9+'May 30'!L13+'May 30'!L14</f>
        <v>5</v>
      </c>
      <c r="X7" s="203">
        <f>'May 31'!L9+'May 31'!L13+'May 31'!L14</f>
        <v>7</v>
      </c>
      <c r="Y7" s="201">
        <f t="shared" si="1"/>
        <v>200</v>
      </c>
      <c r="Z7" s="204">
        <v>360.0</v>
      </c>
      <c r="AA7" s="205">
        <f t="shared" si="2"/>
        <v>72000</v>
      </c>
      <c r="AB7" s="207"/>
    </row>
    <row r="8">
      <c r="A8" s="200" t="s">
        <v>20</v>
      </c>
      <c r="B8" s="201">
        <f>'May 2'!C11</f>
        <v>94</v>
      </c>
      <c r="C8" s="202"/>
      <c r="D8" s="202"/>
      <c r="E8" s="202"/>
      <c r="F8" s="203"/>
      <c r="G8" s="202"/>
      <c r="H8" s="202"/>
      <c r="I8" s="202"/>
      <c r="J8" s="202"/>
      <c r="K8" s="202"/>
      <c r="L8" s="202"/>
      <c r="M8" s="202"/>
      <c r="N8" s="202"/>
      <c r="O8" s="202"/>
      <c r="P8" s="202"/>
      <c r="Q8" s="202"/>
      <c r="R8" s="202"/>
      <c r="S8" s="202"/>
      <c r="T8" s="202"/>
      <c r="U8" s="202"/>
      <c r="V8" s="202"/>
      <c r="W8" s="202"/>
      <c r="X8" s="202"/>
      <c r="Y8" s="201">
        <f t="shared" si="1"/>
        <v>94</v>
      </c>
      <c r="Z8" s="204">
        <v>180.0</v>
      </c>
      <c r="AA8" s="205">
        <f t="shared" si="2"/>
        <v>16920</v>
      </c>
      <c r="AB8" s="199"/>
    </row>
    <row r="9">
      <c r="A9" s="206" t="s">
        <v>144</v>
      </c>
      <c r="B9" s="201"/>
      <c r="C9" s="202"/>
      <c r="D9" s="202"/>
      <c r="E9" s="202"/>
      <c r="F9" s="203"/>
      <c r="G9" s="202"/>
      <c r="H9" s="202"/>
      <c r="I9" s="202"/>
      <c r="J9" s="202"/>
      <c r="K9" s="202"/>
      <c r="L9" s="202"/>
      <c r="M9" s="202"/>
      <c r="N9" s="202"/>
      <c r="O9" s="202"/>
      <c r="P9" s="208">
        <f>'May 21'!L15</f>
        <v>2</v>
      </c>
      <c r="Q9" s="202"/>
      <c r="R9" s="202"/>
      <c r="S9" s="202"/>
      <c r="T9" s="208">
        <f>'May 27'!L15</f>
        <v>1</v>
      </c>
      <c r="U9" s="202"/>
      <c r="V9" s="202"/>
      <c r="W9" s="202"/>
      <c r="X9" s="202"/>
      <c r="Y9" s="201">
        <f t="shared" si="1"/>
        <v>3</v>
      </c>
      <c r="Z9" s="209">
        <v>230.0</v>
      </c>
      <c r="AA9" s="205">
        <f t="shared" si="2"/>
        <v>690</v>
      </c>
      <c r="AB9" s="199"/>
    </row>
    <row r="10">
      <c r="A10" s="210" t="s">
        <v>145</v>
      </c>
      <c r="B10" s="211">
        <f>'May 2'!C15</f>
        <v>181</v>
      </c>
      <c r="C10" s="212">
        <f>'May 3'!L15</f>
        <v>3</v>
      </c>
      <c r="D10" s="211"/>
      <c r="E10" s="212">
        <f>'May 6'!L15</f>
        <v>2</v>
      </c>
      <c r="F10" s="213"/>
      <c r="G10" s="211"/>
      <c r="H10" s="214"/>
      <c r="I10" s="214"/>
      <c r="J10" s="214"/>
      <c r="K10" s="214"/>
      <c r="L10" s="214"/>
      <c r="M10" s="212">
        <f>'May 16'!L15</f>
        <v>1</v>
      </c>
      <c r="N10" s="212">
        <f>'May 17'!L15</f>
        <v>3</v>
      </c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01">
        <f t="shared" si="1"/>
        <v>190</v>
      </c>
      <c r="Z10" s="215">
        <v>200.0</v>
      </c>
      <c r="AA10" s="216">
        <f t="shared" si="2"/>
        <v>38000</v>
      </c>
      <c r="AB10" s="199"/>
    </row>
    <row r="11">
      <c r="A11" s="217" t="s">
        <v>26</v>
      </c>
      <c r="B11" s="218"/>
      <c r="C11" s="218"/>
      <c r="D11" s="218"/>
      <c r="E11" s="218"/>
      <c r="F11" s="218"/>
      <c r="G11" s="218"/>
      <c r="H11" s="218"/>
      <c r="I11" s="218"/>
      <c r="J11" s="218"/>
      <c r="K11" s="218"/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9"/>
      <c r="AA11" s="220">
        <f>SUM(AA3:AA10)</f>
        <v>202611</v>
      </c>
      <c r="AB11" s="199"/>
    </row>
    <row r="12">
      <c r="A12" s="196" t="s">
        <v>146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8"/>
      <c r="AB12" s="199"/>
    </row>
    <row r="13">
      <c r="A13" s="206" t="s">
        <v>147</v>
      </c>
      <c r="B13" s="201"/>
      <c r="C13" s="202"/>
      <c r="D13" s="202"/>
      <c r="E13" s="202"/>
      <c r="F13" s="203"/>
      <c r="G13" s="202"/>
      <c r="H13" s="202"/>
      <c r="I13" s="202"/>
      <c r="J13" s="202"/>
      <c r="K13" s="208">
        <f>'May 14'!L19</f>
        <v>1</v>
      </c>
      <c r="L13" s="202"/>
      <c r="M13" s="202"/>
      <c r="N13" s="202"/>
      <c r="O13" s="202"/>
      <c r="P13" s="208">
        <f>'May 21'!L19</f>
        <v>4</v>
      </c>
      <c r="Q13" s="202"/>
      <c r="R13" s="202"/>
      <c r="S13" s="202"/>
      <c r="T13" s="202"/>
      <c r="U13" s="208">
        <f>'May 28'!L19</f>
        <v>1</v>
      </c>
      <c r="V13" s="202"/>
      <c r="W13" s="202"/>
      <c r="X13" s="202"/>
      <c r="Y13" s="201">
        <f t="shared" ref="Y13:Y21" si="3">sum(B13:X13)</f>
        <v>6</v>
      </c>
      <c r="Z13" s="204">
        <v>250.0</v>
      </c>
      <c r="AA13" s="205">
        <f t="shared" ref="AA13:AA21" si="4">Z13*Y13</f>
        <v>1500</v>
      </c>
      <c r="AB13" s="199"/>
    </row>
    <row r="14">
      <c r="A14" s="221" t="s">
        <v>148</v>
      </c>
      <c r="B14" s="203">
        <f>'May 2'!K20</f>
        <v>3</v>
      </c>
      <c r="C14" s="203">
        <f>'May 3'!L20</f>
        <v>0</v>
      </c>
      <c r="D14" s="201"/>
      <c r="E14" s="203">
        <f>'May 6'!L20</f>
        <v>3</v>
      </c>
      <c r="F14" s="203">
        <f>'May 7'!L20</f>
        <v>2</v>
      </c>
      <c r="G14" s="203">
        <f>'May 8'!L20</f>
        <v>1</v>
      </c>
      <c r="H14" s="203">
        <f>'May 9'!L20</f>
        <v>4</v>
      </c>
      <c r="I14" s="208">
        <f>'May 10'!L20</f>
        <v>5</v>
      </c>
      <c r="J14" s="208">
        <f>'May 13'!L20</f>
        <v>1</v>
      </c>
      <c r="K14" s="208">
        <f>'May 14'!L20</f>
        <v>2</v>
      </c>
      <c r="L14" s="208">
        <f>'May 15'!L20</f>
        <v>0</v>
      </c>
      <c r="M14" s="208">
        <f>'May 16'!L20</f>
        <v>1</v>
      </c>
      <c r="N14" s="208">
        <f>'May 17'!L20</f>
        <v>0</v>
      </c>
      <c r="O14" s="208">
        <f>'May 20'!L20</f>
        <v>8</v>
      </c>
      <c r="P14" s="208">
        <f>'May 21'!L20</f>
        <v>0</v>
      </c>
      <c r="Q14" s="208">
        <f>'May 22'!L20</f>
        <v>2</v>
      </c>
      <c r="R14" s="202"/>
      <c r="S14" s="208">
        <f>'May 24'!L20</f>
        <v>2</v>
      </c>
      <c r="T14" s="208">
        <f>'May 27'!L20</f>
        <v>3</v>
      </c>
      <c r="U14" s="208">
        <f>'May 28'!L20</f>
        <v>3</v>
      </c>
      <c r="V14" s="208">
        <f>'MAy 29'!L20</f>
        <v>1</v>
      </c>
      <c r="W14" s="208">
        <f>'May 30'!L20</f>
        <v>1</v>
      </c>
      <c r="X14" s="208">
        <f>'May 31'!L20</f>
        <v>2</v>
      </c>
      <c r="Y14" s="203">
        <f t="shared" si="3"/>
        <v>44</v>
      </c>
      <c r="Z14" s="204">
        <v>1200.0</v>
      </c>
      <c r="AA14" s="205">
        <f t="shared" si="4"/>
        <v>52800</v>
      </c>
      <c r="AB14" s="199"/>
    </row>
    <row r="15">
      <c r="A15" s="206" t="s">
        <v>149</v>
      </c>
      <c r="B15" s="57"/>
      <c r="C15" s="57"/>
      <c r="D15" s="57"/>
      <c r="E15" s="57"/>
      <c r="F15" s="222"/>
      <c r="G15" s="222"/>
      <c r="H15" s="57"/>
      <c r="I15" s="57"/>
      <c r="J15" s="57"/>
      <c r="K15" s="57"/>
      <c r="L15" s="223">
        <f>'May 15'!L21</f>
        <v>1</v>
      </c>
      <c r="M15" s="57"/>
      <c r="N15" s="57"/>
      <c r="O15" s="57"/>
      <c r="P15" s="223">
        <f>'May 21'!L21</f>
        <v>1</v>
      </c>
      <c r="Q15" s="57"/>
      <c r="R15" s="57"/>
      <c r="S15" s="222">
        <f>'May 24'!L21</f>
        <v>1</v>
      </c>
      <c r="T15" s="57"/>
      <c r="U15" s="222">
        <f>'May 28'!L22</f>
        <v>1</v>
      </c>
      <c r="V15" s="222">
        <f>'MAy 29'!L22</f>
        <v>1</v>
      </c>
      <c r="W15" s="57"/>
      <c r="X15" s="222">
        <f>'May 31'!L22</f>
        <v>3</v>
      </c>
      <c r="Y15" s="224">
        <f t="shared" si="3"/>
        <v>8</v>
      </c>
      <c r="Z15" s="225">
        <v>500.0</v>
      </c>
      <c r="AA15" s="226">
        <f t="shared" si="4"/>
        <v>4000</v>
      </c>
      <c r="AB15" s="29"/>
      <c r="AC15" s="227"/>
    </row>
    <row r="16">
      <c r="A16" s="206" t="s">
        <v>150</v>
      </c>
      <c r="B16" s="203">
        <f>'May 2'!K21</f>
        <v>5</v>
      </c>
      <c r="C16" s="208">
        <f>'May 3'!L21</f>
        <v>1</v>
      </c>
      <c r="D16" s="201"/>
      <c r="E16" s="203">
        <f>'May 6'!L21</f>
        <v>1</v>
      </c>
      <c r="F16" s="203"/>
      <c r="G16" s="203"/>
      <c r="H16" s="203">
        <f>'May 9'!L21</f>
        <v>1</v>
      </c>
      <c r="I16" s="208">
        <f>'May 10'!L21</f>
        <v>4</v>
      </c>
      <c r="J16" s="202"/>
      <c r="K16" s="202"/>
      <c r="L16" s="202"/>
      <c r="M16" s="202"/>
      <c r="N16" s="208">
        <f>'May 17'!L22</f>
        <v>2</v>
      </c>
      <c r="O16" s="208">
        <f>'May 20'!L22</f>
        <v>1</v>
      </c>
      <c r="P16" s="202"/>
      <c r="Q16" s="208">
        <f>'May 22'!L22</f>
        <v>1</v>
      </c>
      <c r="R16" s="202"/>
      <c r="S16" s="202"/>
      <c r="T16" s="202"/>
      <c r="U16" s="202"/>
      <c r="V16" s="202"/>
      <c r="W16" s="202"/>
      <c r="X16" s="208">
        <f>'May 31'!L21</f>
        <v>1</v>
      </c>
      <c r="Y16" s="203">
        <f t="shared" si="3"/>
        <v>17</v>
      </c>
      <c r="Z16" s="209">
        <v>600.0</v>
      </c>
      <c r="AA16" s="205">
        <f t="shared" si="4"/>
        <v>10200</v>
      </c>
      <c r="AB16" s="199"/>
    </row>
    <row r="17">
      <c r="A17" s="206" t="s">
        <v>151</v>
      </c>
      <c r="B17" s="201"/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02"/>
      <c r="P17" s="202"/>
      <c r="Q17" s="202"/>
      <c r="R17" s="202"/>
      <c r="S17" s="202"/>
      <c r="T17" s="202"/>
      <c r="U17" s="202"/>
      <c r="V17" s="202"/>
      <c r="W17" s="202"/>
      <c r="X17" s="202"/>
      <c r="Y17" s="201">
        <f t="shared" si="3"/>
        <v>0</v>
      </c>
      <c r="Z17" s="209">
        <v>800.0</v>
      </c>
      <c r="AA17" s="205">
        <f t="shared" si="4"/>
        <v>0</v>
      </c>
      <c r="AB17" s="199"/>
    </row>
    <row r="18">
      <c r="A18" s="206" t="s">
        <v>152</v>
      </c>
      <c r="B18" s="201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2"/>
      <c r="U18" s="202"/>
      <c r="V18" s="202"/>
      <c r="W18" s="202"/>
      <c r="X18" s="202"/>
      <c r="Y18" s="201">
        <f t="shared" si="3"/>
        <v>0</v>
      </c>
      <c r="Z18" s="204">
        <v>800.0</v>
      </c>
      <c r="AA18" s="205">
        <f t="shared" si="4"/>
        <v>0</v>
      </c>
      <c r="AB18" s="199"/>
    </row>
    <row r="19">
      <c r="A19" s="206" t="s">
        <v>153</v>
      </c>
      <c r="B19" s="201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1">
        <f t="shared" si="3"/>
        <v>0</v>
      </c>
      <c r="Z19" s="204">
        <v>800.0</v>
      </c>
      <c r="AA19" s="205">
        <f t="shared" si="4"/>
        <v>0</v>
      </c>
      <c r="AB19" s="199"/>
    </row>
    <row r="20">
      <c r="A20" s="206" t="s">
        <v>154</v>
      </c>
      <c r="B20" s="228">
        <f>'May 2'!K24</f>
        <v>3</v>
      </c>
      <c r="C20" s="57"/>
      <c r="D20" s="57"/>
      <c r="E20" s="57"/>
      <c r="F20" s="57"/>
      <c r="G20" s="57"/>
      <c r="H20" s="222">
        <f>'May 9'!L24</f>
        <v>2</v>
      </c>
      <c r="I20" s="222">
        <f>'May 10'!L24</f>
        <v>3</v>
      </c>
      <c r="J20" s="222">
        <f>'May 13'!L24</f>
        <v>1</v>
      </c>
      <c r="K20" s="57"/>
      <c r="L20" s="222">
        <f>'May 15'!L25</f>
        <v>1</v>
      </c>
      <c r="M20" s="222">
        <f>'May 16'!L25</f>
        <v>3</v>
      </c>
      <c r="N20" s="222">
        <f>'May 17'!L25</f>
        <v>1</v>
      </c>
      <c r="O20" s="222">
        <f>'May 20'!L25</f>
        <v>1</v>
      </c>
      <c r="P20" s="57"/>
      <c r="Q20" s="57"/>
      <c r="R20" s="222">
        <f>'May 23'!L25</f>
        <v>1</v>
      </c>
      <c r="S20" s="222">
        <f>'May 24'!L25</f>
        <v>1</v>
      </c>
      <c r="T20" s="222">
        <f>'May 27'!L25</f>
        <v>2</v>
      </c>
      <c r="U20" s="57"/>
      <c r="V20" s="57"/>
      <c r="W20" s="57"/>
      <c r="X20" s="222">
        <f>'May 31'!L25</f>
        <v>2</v>
      </c>
      <c r="Y20" s="203">
        <f t="shared" si="3"/>
        <v>21</v>
      </c>
      <c r="Z20" s="229">
        <v>800.0</v>
      </c>
      <c r="AA20" s="226">
        <f t="shared" si="4"/>
        <v>16800</v>
      </c>
      <c r="AB20" s="199"/>
    </row>
    <row r="21">
      <c r="A21" s="206" t="s">
        <v>155</v>
      </c>
      <c r="B21" s="230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201">
        <f t="shared" si="3"/>
        <v>0</v>
      </c>
      <c r="Z21" s="229">
        <v>800.0</v>
      </c>
      <c r="AA21" s="226">
        <f t="shared" si="4"/>
        <v>0</v>
      </c>
      <c r="AB21" s="199"/>
    </row>
    <row r="22">
      <c r="A22" s="210"/>
      <c r="B22" s="211"/>
      <c r="C22" s="214"/>
      <c r="D22" s="214"/>
      <c r="E22" s="214"/>
      <c r="F22" s="214"/>
      <c r="G22" s="214"/>
      <c r="H22" s="214"/>
      <c r="I22" s="214"/>
      <c r="J22" s="231"/>
      <c r="K22" s="231"/>
      <c r="L22" s="231"/>
      <c r="M22" s="231"/>
      <c r="N22" s="231"/>
      <c r="O22" s="231"/>
      <c r="P22" s="231"/>
      <c r="Q22" s="231"/>
      <c r="R22" s="231"/>
      <c r="S22" s="231"/>
      <c r="T22" s="231"/>
      <c r="U22" s="231"/>
      <c r="V22" s="231"/>
      <c r="W22" s="231"/>
      <c r="X22" s="231"/>
      <c r="Y22" s="232"/>
      <c r="Z22" s="215"/>
      <c r="AA22" s="216"/>
      <c r="AB22" s="199"/>
    </row>
    <row r="23">
      <c r="A23" s="217" t="s">
        <v>26</v>
      </c>
      <c r="B23" s="218"/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9"/>
      <c r="AA23" s="220">
        <f>SUM(AA13:AA21)</f>
        <v>85300</v>
      </c>
      <c r="AB23" s="199"/>
    </row>
    <row r="24">
      <c r="A24" s="196" t="s">
        <v>35</v>
      </c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  <c r="AA24" s="198"/>
      <c r="AB24" s="199"/>
    </row>
    <row r="25">
      <c r="A25" s="233" t="s">
        <v>156</v>
      </c>
      <c r="B25" s="201"/>
      <c r="C25" s="202"/>
      <c r="D25" s="201"/>
      <c r="E25" s="201"/>
      <c r="F25" s="203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>
        <f t="shared" ref="Y25:Y26" si="5">sum(B25:X25)</f>
        <v>0</v>
      </c>
      <c r="Z25" s="204"/>
      <c r="AA25" s="205">
        <f t="shared" ref="AA25:AA31" si="6">Y25*Z25</f>
        <v>0</v>
      </c>
      <c r="AB25" s="199"/>
    </row>
    <row r="26">
      <c r="A26" s="200" t="s">
        <v>36</v>
      </c>
      <c r="B26" s="203">
        <f>'May 2'!K29</f>
        <v>1</v>
      </c>
      <c r="C26" s="208">
        <f>'May 3'!L29</f>
        <v>0</v>
      </c>
      <c r="D26" s="203">
        <f>'May 4'!L29</f>
        <v>2</v>
      </c>
      <c r="E26" s="203">
        <f>'May 6'!L29</f>
        <v>1</v>
      </c>
      <c r="F26" s="203">
        <f>'May 7'!L29</f>
        <v>3</v>
      </c>
      <c r="G26" s="203">
        <f>'May 8'!L29</f>
        <v>0</v>
      </c>
      <c r="H26" s="203">
        <f>'May 9'!L29</f>
        <v>2</v>
      </c>
      <c r="I26" s="203">
        <f>'May 10'!L29</f>
        <v>0</v>
      </c>
      <c r="J26" s="203">
        <f>'May 13'!L29</f>
        <v>1</v>
      </c>
      <c r="K26" s="203">
        <f>'May 14'!L29</f>
        <v>2</v>
      </c>
      <c r="L26" s="203">
        <f>'May 15'!L30</f>
        <v>3</v>
      </c>
      <c r="M26" s="203">
        <f>'May 16'!L30</f>
        <v>1</v>
      </c>
      <c r="N26" s="203">
        <f>'May 17'!L30</f>
        <v>2</v>
      </c>
      <c r="O26" s="203">
        <f>'May 20'!L30</f>
        <v>2</v>
      </c>
      <c r="P26" s="203">
        <f>'May 21'!L30</f>
        <v>2</v>
      </c>
      <c r="Q26" s="203">
        <f>'May 22'!L30</f>
        <v>1</v>
      </c>
      <c r="R26" s="203">
        <f>'May 23'!L30</f>
        <v>1</v>
      </c>
      <c r="S26" s="203">
        <f>'May 24'!L30</f>
        <v>2</v>
      </c>
      <c r="T26" s="203">
        <f>'May 27'!L30</f>
        <v>4</v>
      </c>
      <c r="U26" s="203">
        <f>'May 28'!L30</f>
        <v>0</v>
      </c>
      <c r="V26" s="203">
        <f>'MAy 29'!L30</f>
        <v>0</v>
      </c>
      <c r="W26" s="203">
        <f>'May 30'!L30</f>
        <v>1</v>
      </c>
      <c r="X26" s="203">
        <f>'May 31'!L30</f>
        <v>1</v>
      </c>
      <c r="Y26" s="203">
        <f t="shared" si="5"/>
        <v>32</v>
      </c>
      <c r="Z26" s="204">
        <v>1000.0</v>
      </c>
      <c r="AA26" s="205">
        <f t="shared" si="6"/>
        <v>32000</v>
      </c>
      <c r="AB26" s="199"/>
    </row>
    <row r="27">
      <c r="A27" s="221" t="s">
        <v>157</v>
      </c>
      <c r="B27" s="201"/>
      <c r="C27" s="202"/>
      <c r="D27" s="201"/>
      <c r="E27" s="203">
        <f>'May 6'!L30</f>
        <v>2</v>
      </c>
      <c r="F27" s="203">
        <f>'May 7'!L30</f>
        <v>13</v>
      </c>
      <c r="G27" s="203">
        <f>'May 8'!L30</f>
        <v>2</v>
      </c>
      <c r="H27" s="203">
        <f>'May 9'!L30</f>
        <v>2</v>
      </c>
      <c r="I27" s="203">
        <f>'May 10'!L30</f>
        <v>10</v>
      </c>
      <c r="J27" s="203">
        <f>'May 13'!L30</f>
        <v>5</v>
      </c>
      <c r="K27" s="203">
        <f>'May 14'!L30</f>
        <v>0</v>
      </c>
      <c r="L27" s="203">
        <f>'May 15'!L31</f>
        <v>3</v>
      </c>
      <c r="M27" s="203">
        <f>'May 16'!L31</f>
        <v>5</v>
      </c>
      <c r="N27" s="203">
        <f>'May 17'!L31</f>
        <v>6</v>
      </c>
      <c r="O27" s="203">
        <f>'May 20'!L31</f>
        <v>0</v>
      </c>
      <c r="P27" s="203">
        <f>'May 21'!L31</f>
        <v>0</v>
      </c>
      <c r="Q27" s="203">
        <f>'May 22'!L31</f>
        <v>0</v>
      </c>
      <c r="R27" s="203">
        <f>'May 23'!L31</f>
        <v>0</v>
      </c>
      <c r="S27" s="203">
        <f>'May 24'!L31</f>
        <v>0</v>
      </c>
      <c r="T27" s="203">
        <f>'May 27'!L31</f>
        <v>0</v>
      </c>
      <c r="U27" s="203">
        <f>'May 28'!L31</f>
        <v>0</v>
      </c>
      <c r="V27" s="203">
        <f>'MAy 29'!L31</f>
        <v>0</v>
      </c>
      <c r="W27" s="203">
        <f>'May 30'!L31</f>
        <v>0</v>
      </c>
      <c r="X27" s="203">
        <f>'May 31'!L31</f>
        <v>0</v>
      </c>
      <c r="Y27" s="234">
        <v>49.0</v>
      </c>
      <c r="Z27" s="235">
        <v>100.0</v>
      </c>
      <c r="AA27" s="205">
        <f t="shared" si="6"/>
        <v>4900</v>
      </c>
      <c r="AB27" s="199"/>
    </row>
    <row r="28">
      <c r="A28" s="221" t="s">
        <v>158</v>
      </c>
      <c r="B28" s="201"/>
      <c r="C28" s="202"/>
      <c r="D28" s="201"/>
      <c r="E28" s="203">
        <f>'May 6'!L31</f>
        <v>1</v>
      </c>
      <c r="F28" s="203">
        <f>'May 7'!L31</f>
        <v>7</v>
      </c>
      <c r="G28" s="203">
        <f>'May 8'!L31</f>
        <v>1</v>
      </c>
      <c r="H28" s="203">
        <f>'May 9'!L31</f>
        <v>1</v>
      </c>
      <c r="I28" s="203">
        <f>'May 10'!L31</f>
        <v>2</v>
      </c>
      <c r="J28" s="203">
        <f>'May 13'!L31</f>
        <v>0</v>
      </c>
      <c r="K28" s="203">
        <f>'May 14'!L31</f>
        <v>0</v>
      </c>
      <c r="L28" s="203">
        <f>'May 15'!L32</f>
        <v>0</v>
      </c>
      <c r="M28" s="203">
        <f>'May 16'!L32</f>
        <v>11</v>
      </c>
      <c r="N28" s="203">
        <f>'May 17'!L32</f>
        <v>2</v>
      </c>
      <c r="O28" s="203">
        <f>'May 20'!L32</f>
        <v>2</v>
      </c>
      <c r="P28" s="203">
        <f>'May 21'!L32</f>
        <v>0</v>
      </c>
      <c r="Q28" s="203">
        <f>'May 22'!L32</f>
        <v>0</v>
      </c>
      <c r="R28" s="203">
        <f>'May 23'!L32</f>
        <v>0</v>
      </c>
      <c r="S28" s="203">
        <f>'May 24'!L32</f>
        <v>0</v>
      </c>
      <c r="T28" s="203">
        <f>'May 27'!L32</f>
        <v>0</v>
      </c>
      <c r="U28" s="203">
        <f>'May 28'!L32</f>
        <v>0</v>
      </c>
      <c r="V28" s="203">
        <f>'MAy 29'!L32</f>
        <v>0</v>
      </c>
      <c r="W28" s="203">
        <f>'May 30'!L32</f>
        <v>0</v>
      </c>
      <c r="X28" s="203">
        <f>'May 31'!L32</f>
        <v>0</v>
      </c>
      <c r="Y28" s="234">
        <v>26.0</v>
      </c>
      <c r="Z28" s="235">
        <v>110.0</v>
      </c>
      <c r="AA28" s="205">
        <f t="shared" si="6"/>
        <v>2860</v>
      </c>
      <c r="AB28" s="199"/>
    </row>
    <row r="29">
      <c r="A29" s="221" t="s">
        <v>159</v>
      </c>
      <c r="B29" s="201"/>
      <c r="C29" s="202"/>
      <c r="D29" s="201"/>
      <c r="E29" s="201"/>
      <c r="F29" s="203">
        <f>'May 7'!L32</f>
        <v>1</v>
      </c>
      <c r="G29" s="203">
        <f>'May 8'!L32</f>
        <v>2</v>
      </c>
      <c r="H29" s="201"/>
      <c r="I29" s="203">
        <f>'May 10'!L32</f>
        <v>3</v>
      </c>
      <c r="J29" s="201"/>
      <c r="K29" s="201"/>
      <c r="L29" s="201"/>
      <c r="M29" s="201"/>
      <c r="N29" s="203">
        <f>'May 17'!L33</f>
        <v>0</v>
      </c>
      <c r="O29" s="201"/>
      <c r="P29" s="203">
        <f>'May 21'!L33</f>
        <v>3</v>
      </c>
      <c r="Q29" s="203">
        <f>'May 22'!L33</f>
        <v>0</v>
      </c>
      <c r="R29" s="203">
        <f>'May 23'!L33</f>
        <v>3</v>
      </c>
      <c r="S29" s="203">
        <f>'May 24'!L33</f>
        <v>15</v>
      </c>
      <c r="T29" s="203">
        <f>'May 27'!L33</f>
        <v>0</v>
      </c>
      <c r="U29" s="203">
        <f>'May 28'!L33</f>
        <v>0</v>
      </c>
      <c r="V29" s="203">
        <f>'MAy 29'!L33</f>
        <v>0</v>
      </c>
      <c r="W29" s="203">
        <f>'May 30'!L33</f>
        <v>3</v>
      </c>
      <c r="X29" s="203">
        <f>'May 31'!L34</f>
        <v>14</v>
      </c>
      <c r="Y29" s="201">
        <f t="shared" ref="Y29:Y34" si="7">sum(B29:X29)</f>
        <v>44</v>
      </c>
      <c r="Z29" s="204">
        <v>280.0</v>
      </c>
      <c r="AA29" s="205">
        <f t="shared" si="6"/>
        <v>12320</v>
      </c>
      <c r="AB29" s="199"/>
    </row>
    <row r="30">
      <c r="A30" s="221" t="s">
        <v>160</v>
      </c>
      <c r="B30" s="201"/>
      <c r="C30" s="201"/>
      <c r="D30" s="201"/>
      <c r="E30" s="201"/>
      <c r="F30" s="203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3">
        <f>'May 31'!L38</f>
        <v>1</v>
      </c>
      <c r="Y30" s="201">
        <f t="shared" si="7"/>
        <v>1</v>
      </c>
      <c r="Z30" s="235">
        <v>330.0</v>
      </c>
      <c r="AA30" s="205">
        <f t="shared" si="6"/>
        <v>330</v>
      </c>
      <c r="AB30" s="199"/>
    </row>
    <row r="31">
      <c r="A31" s="206" t="s">
        <v>161</v>
      </c>
      <c r="B31" s="203">
        <f>'May 2'!K31</f>
        <v>9</v>
      </c>
      <c r="C31" s="201">
        <f>'May 3'!C32</f>
        <v>10</v>
      </c>
      <c r="D31" s="203">
        <f>'May 4'!L33</f>
        <v>3</v>
      </c>
      <c r="E31" s="203">
        <f>'May 6'!L33</f>
        <v>5</v>
      </c>
      <c r="F31" s="203">
        <f>'May 7'!L33</f>
        <v>4</v>
      </c>
      <c r="G31" s="203">
        <f>'May 8'!L33</f>
        <v>17</v>
      </c>
      <c r="H31" s="203">
        <f>'May 9'!L33</f>
        <v>16</v>
      </c>
      <c r="I31" s="203">
        <f>'May 10'!L33</f>
        <v>28</v>
      </c>
      <c r="J31" s="203">
        <f>'May 13'!L33</f>
        <v>12</v>
      </c>
      <c r="K31" s="203">
        <f>'May 14'!L33</f>
        <v>23</v>
      </c>
      <c r="L31" s="203">
        <f>'May 15'!L34</f>
        <v>14</v>
      </c>
      <c r="M31" s="203">
        <f>'May 16'!L34</f>
        <v>3</v>
      </c>
      <c r="N31" s="203">
        <f>'May 17'!L34</f>
        <v>3</v>
      </c>
      <c r="O31" s="203">
        <f>'May 20'!L34</f>
        <v>12</v>
      </c>
      <c r="P31" s="203">
        <f>'May 21'!L34</f>
        <v>6</v>
      </c>
      <c r="Q31" s="203">
        <f>'May 22'!L34</f>
        <v>1</v>
      </c>
      <c r="R31" s="203">
        <f>'May 23'!L35</f>
        <v>3</v>
      </c>
      <c r="S31" s="203">
        <f>'May 24'!L35</f>
        <v>2</v>
      </c>
      <c r="T31" s="203">
        <f>'May 27'!L35</f>
        <v>7</v>
      </c>
      <c r="U31" s="203">
        <f>'May 28'!L35</f>
        <v>5</v>
      </c>
      <c r="V31" s="203">
        <f>'MAy 29'!L35</f>
        <v>3</v>
      </c>
      <c r="W31" s="203">
        <f>'May 30'!L35</f>
        <v>5</v>
      </c>
      <c r="X31" s="203">
        <f>'May 31'!L35</f>
        <v>5</v>
      </c>
      <c r="Y31" s="203">
        <f t="shared" si="7"/>
        <v>196</v>
      </c>
      <c r="Z31" s="235">
        <v>280.0</v>
      </c>
      <c r="AA31" s="205">
        <f t="shared" si="6"/>
        <v>54880</v>
      </c>
      <c r="AB31" s="199"/>
    </row>
    <row r="32">
      <c r="A32" s="206" t="s">
        <v>39</v>
      </c>
      <c r="B32" s="203">
        <f>'May 2'!K32</f>
        <v>2</v>
      </c>
      <c r="C32" s="202"/>
      <c r="D32" s="208">
        <f>'May 4'!L34</f>
        <v>1</v>
      </c>
      <c r="E32" s="202"/>
      <c r="F32" s="203">
        <f>'May 7'!L34</f>
        <v>4</v>
      </c>
      <c r="G32" s="208">
        <f>'May 8'!L34</f>
        <v>14</v>
      </c>
      <c r="H32" s="208">
        <f>'May 9'!L34</f>
        <v>12</v>
      </c>
      <c r="I32" s="208">
        <f>'May 10'!L34</f>
        <v>12</v>
      </c>
      <c r="J32" s="208">
        <f>'May 13'!L34</f>
        <v>8</v>
      </c>
      <c r="K32" s="203">
        <f>'May 14'!L34</f>
        <v>11</v>
      </c>
      <c r="L32" s="203">
        <f>'May 15'!L35</f>
        <v>17</v>
      </c>
      <c r="M32" s="208">
        <f>'May 16'!L35</f>
        <v>1</v>
      </c>
      <c r="N32" s="203">
        <f>'May 17'!L35</f>
        <v>1</v>
      </c>
      <c r="O32" s="203">
        <f>'May 20'!L35</f>
        <v>5</v>
      </c>
      <c r="P32" s="203">
        <f>'May 21'!L35</f>
        <v>2</v>
      </c>
      <c r="Q32" s="203">
        <f>'May 22'!L35</f>
        <v>2</v>
      </c>
      <c r="R32" s="203">
        <f>'May 23'!L36</f>
        <v>1</v>
      </c>
      <c r="S32" s="203">
        <f>'May 24'!L36</f>
        <v>1</v>
      </c>
      <c r="T32" s="203">
        <f>'May 27'!L36</f>
        <v>4</v>
      </c>
      <c r="U32" s="203">
        <f>'May 28'!L36</f>
        <v>1</v>
      </c>
      <c r="V32" s="203">
        <f>'MAy 29'!L36</f>
        <v>0</v>
      </c>
      <c r="W32" s="203">
        <f>'May 30'!L36</f>
        <v>1</v>
      </c>
      <c r="X32" s="203">
        <f>'May 31'!L36</f>
        <v>1</v>
      </c>
      <c r="Y32" s="203">
        <f t="shared" si="7"/>
        <v>101</v>
      </c>
      <c r="Z32" s="204">
        <v>330.0</v>
      </c>
      <c r="AA32" s="205">
        <f t="shared" ref="AA32:AA34" si="8">Z32*Y32</f>
        <v>33330</v>
      </c>
      <c r="AB32" s="199"/>
    </row>
    <row r="33">
      <c r="A33" s="221" t="s">
        <v>117</v>
      </c>
      <c r="B33" s="201"/>
      <c r="C33" s="202"/>
      <c r="D33" s="203">
        <f>'May 4'!L35</f>
        <v>6</v>
      </c>
      <c r="E33" s="203">
        <f>'May 6'!L35</f>
        <v>2</v>
      </c>
      <c r="F33" s="203">
        <f>'May 7'!L35</f>
        <v>2</v>
      </c>
      <c r="G33" s="203">
        <f>'May 8'!L35</f>
        <v>11</v>
      </c>
      <c r="H33" s="203">
        <f>'May 9'!L35</f>
        <v>15</v>
      </c>
      <c r="I33" s="203">
        <f>'May 10'!L35</f>
        <v>13</v>
      </c>
      <c r="J33" s="203">
        <f>'May 13'!L35</f>
        <v>2</v>
      </c>
      <c r="K33" s="203">
        <f>'May 14'!L35</f>
        <v>24</v>
      </c>
      <c r="L33" s="203">
        <f>'May 15'!L36</f>
        <v>22</v>
      </c>
      <c r="M33" s="201"/>
      <c r="N33" s="203">
        <f>'May 17'!L36</f>
        <v>5</v>
      </c>
      <c r="O33" s="203">
        <f>'May 20'!L36</f>
        <v>2</v>
      </c>
      <c r="P33" s="203">
        <f>'May 21'!L36</f>
        <v>4</v>
      </c>
      <c r="Q33" s="203">
        <f>'May 22'!L36</f>
        <v>6</v>
      </c>
      <c r="R33" s="203">
        <f>'May 23'!L37</f>
        <v>2</v>
      </c>
      <c r="S33" s="203">
        <f>'May 24'!L37</f>
        <v>3</v>
      </c>
      <c r="T33" s="203">
        <f>'May 27'!L37</f>
        <v>6</v>
      </c>
      <c r="U33" s="203">
        <f>'May 28'!L37</f>
        <v>2</v>
      </c>
      <c r="V33" s="203">
        <f>'MAy 29'!L37</f>
        <v>3</v>
      </c>
      <c r="W33" s="203">
        <f>'May 30'!L37</f>
        <v>5</v>
      </c>
      <c r="X33" s="203">
        <f>'May 31'!L37</f>
        <v>3</v>
      </c>
      <c r="Y33" s="201">
        <f t="shared" si="7"/>
        <v>138</v>
      </c>
      <c r="Z33" s="235">
        <v>330.0</v>
      </c>
      <c r="AA33" s="205">
        <f t="shared" si="8"/>
        <v>45540</v>
      </c>
      <c r="AB33" s="199"/>
    </row>
    <row r="34">
      <c r="A34" s="210" t="s">
        <v>41</v>
      </c>
      <c r="B34" s="232"/>
      <c r="C34" s="231"/>
      <c r="D34" s="232"/>
      <c r="E34" s="232"/>
      <c r="F34" s="236"/>
      <c r="G34" s="232"/>
      <c r="H34" s="232"/>
      <c r="I34" s="232"/>
      <c r="J34" s="232"/>
      <c r="K34" s="232"/>
      <c r="L34" s="232"/>
      <c r="M34" s="232"/>
      <c r="N34" s="232"/>
      <c r="O34" s="232"/>
      <c r="P34" s="232"/>
      <c r="Q34" s="232"/>
      <c r="R34" s="232"/>
      <c r="S34" s="232"/>
      <c r="T34" s="232"/>
      <c r="U34" s="232"/>
      <c r="V34" s="232"/>
      <c r="W34" s="232"/>
      <c r="X34" s="232"/>
      <c r="Y34" s="201">
        <f t="shared" si="7"/>
        <v>0</v>
      </c>
      <c r="Z34" s="237">
        <v>120.0</v>
      </c>
      <c r="AA34" s="216">
        <f t="shared" si="8"/>
        <v>0</v>
      </c>
      <c r="AB34" s="199"/>
    </row>
    <row r="35">
      <c r="A35" s="217" t="s">
        <v>26</v>
      </c>
      <c r="B35" s="218"/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9"/>
      <c r="AA35" s="220">
        <f>SUM(AA25:AA34)</f>
        <v>186160</v>
      </c>
      <c r="AB35" s="199"/>
    </row>
    <row r="36">
      <c r="A36" s="238" t="s">
        <v>98</v>
      </c>
      <c r="B36" s="197"/>
      <c r="C36" s="197"/>
      <c r="D36" s="197"/>
      <c r="E36" s="197"/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  <c r="AA36" s="198"/>
      <c r="AB36" s="199"/>
    </row>
    <row r="37">
      <c r="A37" s="239" t="s">
        <v>99</v>
      </c>
      <c r="B37" s="232"/>
      <c r="C37" s="231"/>
      <c r="D37" s="232"/>
      <c r="E37" s="232"/>
      <c r="F37" s="236"/>
      <c r="G37" s="236">
        <f>'May 8'!L81</f>
        <v>5</v>
      </c>
      <c r="H37" s="236">
        <f>'May 9'!L81</f>
        <v>1</v>
      </c>
      <c r="I37" s="236">
        <f>'May 10'!L81</f>
        <v>2</v>
      </c>
      <c r="J37" s="236">
        <f>'May 13'!L81</f>
        <v>1</v>
      </c>
      <c r="K37" s="236">
        <f>'May 14'!L81</f>
        <v>2</v>
      </c>
      <c r="L37" s="236">
        <f>'May 15'!L82</f>
        <v>0</v>
      </c>
      <c r="M37" s="236">
        <f>'May 16'!L85</f>
        <v>1</v>
      </c>
      <c r="N37" s="236">
        <f>'May 17'!L85</f>
        <v>2</v>
      </c>
      <c r="O37" s="236">
        <f>'May 20'!L85</f>
        <v>0</v>
      </c>
      <c r="P37" s="236">
        <f>'May 21'!L85</f>
        <v>1</v>
      </c>
      <c r="Q37" s="236">
        <f>'May 22'!L85</f>
        <v>0</v>
      </c>
      <c r="R37" s="236">
        <f>'May 23'!L86</f>
        <v>1</v>
      </c>
      <c r="S37" s="236">
        <f>'May 24'!L86</f>
        <v>2</v>
      </c>
      <c r="T37" s="236">
        <f>'May 27'!L87</f>
        <v>1</v>
      </c>
      <c r="U37" s="236">
        <f>'May 28'!L87</f>
        <v>0</v>
      </c>
      <c r="V37" s="236">
        <f>'MAy 29'!L87</f>
        <v>0</v>
      </c>
      <c r="W37" s="236">
        <f>'May 30'!L88</f>
        <v>0</v>
      </c>
      <c r="X37" s="236">
        <f>'May 31'!L88</f>
        <v>10</v>
      </c>
      <c r="Y37" s="201">
        <f t="shared" ref="Y37:Y47" si="9">sum(B37:X37)</f>
        <v>29</v>
      </c>
      <c r="Z37" s="240">
        <v>90.0</v>
      </c>
      <c r="AA37" s="216">
        <f t="shared" ref="AA37:AA47" si="10">Z37*Y37</f>
        <v>2610</v>
      </c>
      <c r="AB37" s="199"/>
    </row>
    <row r="38">
      <c r="A38" s="239" t="s">
        <v>100</v>
      </c>
      <c r="B38" s="232"/>
      <c r="C38" s="231"/>
      <c r="D38" s="232"/>
      <c r="E38" s="232"/>
      <c r="F38" s="236">
        <f>'May 7'!L82</f>
        <v>1</v>
      </c>
      <c r="G38" s="232"/>
      <c r="H38" s="232"/>
      <c r="I38" s="236">
        <f>'May 10'!L82</f>
        <v>1</v>
      </c>
      <c r="J38" s="236">
        <f>'May 13'!L82</f>
        <v>1</v>
      </c>
      <c r="K38" s="236">
        <f>'May 14'!L82</f>
        <v>3</v>
      </c>
      <c r="L38" s="236">
        <f>'May 15'!L83</f>
        <v>0</v>
      </c>
      <c r="M38" s="236">
        <f>'May 16'!L86</f>
        <v>0</v>
      </c>
      <c r="N38" s="236">
        <f>'May 17'!L86</f>
        <v>0</v>
      </c>
      <c r="O38" s="236">
        <f>'May 20'!L86</f>
        <v>0</v>
      </c>
      <c r="P38" s="236">
        <f>'May 21'!L86</f>
        <v>1</v>
      </c>
      <c r="Q38" s="236">
        <f>'May 22'!L86</f>
        <v>0</v>
      </c>
      <c r="R38" s="236">
        <f>'May 23'!L87</f>
        <v>0</v>
      </c>
      <c r="S38" s="236">
        <f>'May 24'!L87</f>
        <v>1</v>
      </c>
      <c r="T38" s="236">
        <f>'May 27'!L88</f>
        <v>0</v>
      </c>
      <c r="U38" s="236">
        <f>'May 28'!L88</f>
        <v>0</v>
      </c>
      <c r="V38" s="236">
        <f>'MAy 29'!L88</f>
        <v>1</v>
      </c>
      <c r="W38" s="236">
        <f>'May 30'!L89</f>
        <v>0</v>
      </c>
      <c r="X38" s="236">
        <f>'May 31'!L89</f>
        <v>0</v>
      </c>
      <c r="Y38" s="201">
        <f t="shared" si="9"/>
        <v>9</v>
      </c>
      <c r="Z38" s="240">
        <v>700.0</v>
      </c>
      <c r="AA38" s="216">
        <f t="shared" si="10"/>
        <v>6300</v>
      </c>
      <c r="AB38" s="199"/>
    </row>
    <row r="39">
      <c r="A39" s="239" t="s">
        <v>101</v>
      </c>
      <c r="B39" s="232"/>
      <c r="C39" s="231"/>
      <c r="D39" s="232"/>
      <c r="E39" s="232"/>
      <c r="F39" s="236"/>
      <c r="G39" s="232"/>
      <c r="H39" s="232"/>
      <c r="I39" s="236">
        <f>'May 10'!L83</f>
        <v>0</v>
      </c>
      <c r="J39" s="236">
        <f>'May 13'!L83</f>
        <v>0</v>
      </c>
      <c r="K39" s="236">
        <f>'May 14'!L83</f>
        <v>0</v>
      </c>
      <c r="L39" s="236">
        <f>'May 15'!L84</f>
        <v>0</v>
      </c>
      <c r="M39" s="236">
        <f>'May 16'!L87</f>
        <v>0</v>
      </c>
      <c r="N39" s="236">
        <f>'May 17'!L87</f>
        <v>2</v>
      </c>
      <c r="O39" s="236">
        <f>'May 20'!L87</f>
        <v>0</v>
      </c>
      <c r="P39" s="236">
        <f>'May 21'!L87</f>
        <v>0</v>
      </c>
      <c r="Q39" s="236">
        <f>'May 22'!L87</f>
        <v>0</v>
      </c>
      <c r="R39" s="236">
        <f>'May 23'!L88</f>
        <v>1</v>
      </c>
      <c r="S39" s="236">
        <f>'May 24'!L88</f>
        <v>0</v>
      </c>
      <c r="T39" s="236">
        <f>'May 27'!L89</f>
        <v>0</v>
      </c>
      <c r="U39" s="236">
        <f>'May 28'!L89</f>
        <v>0</v>
      </c>
      <c r="V39" s="236">
        <f>'MAy 29'!L89</f>
        <v>0</v>
      </c>
      <c r="W39" s="236">
        <f>'May 30'!L90</f>
        <v>0</v>
      </c>
      <c r="X39" s="236">
        <f>'May 31'!L90</f>
        <v>0</v>
      </c>
      <c r="Y39" s="201">
        <f t="shared" si="9"/>
        <v>3</v>
      </c>
      <c r="Z39" s="240">
        <v>1500.0</v>
      </c>
      <c r="AA39" s="216">
        <f t="shared" si="10"/>
        <v>4500</v>
      </c>
      <c r="AB39" s="199"/>
    </row>
    <row r="40">
      <c r="A40" s="241" t="s">
        <v>46</v>
      </c>
      <c r="B40" s="232"/>
      <c r="C40" s="231"/>
      <c r="D40" s="232"/>
      <c r="E40" s="232"/>
      <c r="F40" s="236"/>
      <c r="G40" s="232"/>
      <c r="H40" s="236">
        <f>'May 9'!L84</f>
        <v>4</v>
      </c>
      <c r="I40" s="236">
        <f>'May 10'!L84</f>
        <v>0</v>
      </c>
      <c r="J40" s="236">
        <f>'May 13'!L84</f>
        <v>0</v>
      </c>
      <c r="K40" s="236">
        <f>'May 14'!L84</f>
        <v>0</v>
      </c>
      <c r="L40" s="236">
        <f>'May 15'!L85</f>
        <v>0</v>
      </c>
      <c r="M40" s="236">
        <f>'May 16'!L88</f>
        <v>4</v>
      </c>
      <c r="N40" s="236">
        <f>'May 17'!L88</f>
        <v>2</v>
      </c>
      <c r="O40" s="236">
        <f>'May 20'!L88</f>
        <v>5</v>
      </c>
      <c r="P40" s="236">
        <f>'May 21'!L88</f>
        <v>0</v>
      </c>
      <c r="Q40" s="236">
        <f>'May 22'!L88</f>
        <v>2</v>
      </c>
      <c r="R40" s="236">
        <f>'May 23'!L89</f>
        <v>0</v>
      </c>
      <c r="S40" s="236">
        <f>'May 24'!L89</f>
        <v>0</v>
      </c>
      <c r="T40" s="236">
        <f>'May 27'!L90</f>
        <v>2</v>
      </c>
      <c r="U40" s="236">
        <f>'May 28'!L90</f>
        <v>1</v>
      </c>
      <c r="V40" s="236">
        <f>'MAy 29'!L90</f>
        <v>0</v>
      </c>
      <c r="W40" s="236">
        <f>'May 30'!L91</f>
        <v>2</v>
      </c>
      <c r="X40" s="236">
        <f>'May 31'!L91</f>
        <v>1</v>
      </c>
      <c r="Y40" s="201">
        <f t="shared" si="9"/>
        <v>23</v>
      </c>
      <c r="Z40" s="240">
        <v>90.0</v>
      </c>
      <c r="AA40" s="216">
        <f t="shared" si="10"/>
        <v>2070</v>
      </c>
      <c r="AB40" s="199"/>
    </row>
    <row r="41">
      <c r="A41" s="242" t="s">
        <v>48</v>
      </c>
      <c r="B41" s="232"/>
      <c r="C41" s="231"/>
      <c r="D41" s="236">
        <f>'May 4'!L84</f>
        <v>2</v>
      </c>
      <c r="E41" s="232"/>
      <c r="F41" s="236">
        <f>'May 7'!L85</f>
        <v>1</v>
      </c>
      <c r="G41" s="232"/>
      <c r="H41" s="236">
        <f>'May 9'!L85</f>
        <v>4</v>
      </c>
      <c r="I41" s="236">
        <f>'May 10'!L85</f>
        <v>0</v>
      </c>
      <c r="J41" s="236">
        <f>'May 13'!L85</f>
        <v>1</v>
      </c>
      <c r="K41" s="236">
        <f>'May 14'!L85</f>
        <v>0</v>
      </c>
      <c r="L41" s="236">
        <f>'May 15'!L86</f>
        <v>1</v>
      </c>
      <c r="M41" s="236">
        <f>'May 16'!L89</f>
        <v>0</v>
      </c>
      <c r="N41" s="236">
        <f>'May 17'!L89</f>
        <v>1</v>
      </c>
      <c r="O41" s="236">
        <f>'May 20'!L89</f>
        <v>2</v>
      </c>
      <c r="P41" s="236">
        <f>'May 21'!L89</f>
        <v>0</v>
      </c>
      <c r="Q41" s="236">
        <f>'May 22'!L89</f>
        <v>0</v>
      </c>
      <c r="R41" s="236">
        <f>'May 23'!L90</f>
        <v>0</v>
      </c>
      <c r="S41" s="236">
        <f>'May 24'!L90</f>
        <v>0</v>
      </c>
      <c r="T41" s="236">
        <f>'May 27'!L91</f>
        <v>0</v>
      </c>
      <c r="U41" s="236">
        <f>'May 28'!L91</f>
        <v>1</v>
      </c>
      <c r="V41" s="236">
        <f>'MAy 29'!L91</f>
        <v>0</v>
      </c>
      <c r="W41" s="236">
        <f>'May 30'!L92</f>
        <v>0</v>
      </c>
      <c r="X41" s="236">
        <f>'May 31'!L92</f>
        <v>0</v>
      </c>
      <c r="Y41" s="201">
        <f t="shared" si="9"/>
        <v>13</v>
      </c>
      <c r="Z41" s="240">
        <v>200.0</v>
      </c>
      <c r="AA41" s="216">
        <f t="shared" si="10"/>
        <v>2600</v>
      </c>
      <c r="AB41" s="199"/>
    </row>
    <row r="42">
      <c r="A42" s="242" t="s">
        <v>102</v>
      </c>
      <c r="B42" s="232"/>
      <c r="C42" s="231"/>
      <c r="D42" s="232"/>
      <c r="E42" s="232"/>
      <c r="F42" s="236"/>
      <c r="G42" s="232"/>
      <c r="H42" s="236">
        <f>'May 9'!L86</f>
        <v>0</v>
      </c>
      <c r="I42" s="236">
        <f>'May 10'!L86</f>
        <v>1</v>
      </c>
      <c r="J42" s="236">
        <f>'May 13'!L86</f>
        <v>0</v>
      </c>
      <c r="K42" s="236">
        <f>'May 14'!L86</f>
        <v>0</v>
      </c>
      <c r="L42" s="236">
        <f>'May 15'!L87</f>
        <v>1</v>
      </c>
      <c r="M42" s="236">
        <f>'May 16'!L90</f>
        <v>0</v>
      </c>
      <c r="N42" s="236">
        <f>'May 17'!L90</f>
        <v>0</v>
      </c>
      <c r="O42" s="236">
        <f>'May 20'!L90</f>
        <v>1</v>
      </c>
      <c r="P42" s="236">
        <f>'May 21'!L90</f>
        <v>0</v>
      </c>
      <c r="Q42" s="236">
        <f>'May 22'!L90</f>
        <v>0</v>
      </c>
      <c r="R42" s="236">
        <f>'May 23'!L91</f>
        <v>0</v>
      </c>
      <c r="S42" s="236">
        <f>'May 24'!L91</f>
        <v>0</v>
      </c>
      <c r="T42" s="236">
        <f>'May 27'!L92</f>
        <v>2</v>
      </c>
      <c r="U42" s="236">
        <f>'May 28'!L92</f>
        <v>0</v>
      </c>
      <c r="V42" s="236">
        <f>'MAy 29'!L92</f>
        <v>0</v>
      </c>
      <c r="W42" s="236">
        <f>'May 30'!L93</f>
        <v>0</v>
      </c>
      <c r="X42" s="236">
        <f>'May 31'!L93</f>
        <v>2</v>
      </c>
      <c r="Y42" s="201">
        <f t="shared" si="9"/>
        <v>7</v>
      </c>
      <c r="Z42" s="240">
        <v>90.0</v>
      </c>
      <c r="AA42" s="216">
        <f t="shared" si="10"/>
        <v>630</v>
      </c>
      <c r="AB42" s="199"/>
    </row>
    <row r="43">
      <c r="A43" s="242" t="s">
        <v>103</v>
      </c>
      <c r="B43" s="232"/>
      <c r="C43" s="231"/>
      <c r="D43" s="232"/>
      <c r="E43" s="232"/>
      <c r="F43" s="236"/>
      <c r="G43" s="232"/>
      <c r="H43" s="236">
        <f>'May 9'!L87</f>
        <v>1</v>
      </c>
      <c r="I43" s="236">
        <f>'May 10'!L87</f>
        <v>0</v>
      </c>
      <c r="J43" s="236">
        <f>'May 13'!L87</f>
        <v>0</v>
      </c>
      <c r="K43" s="236">
        <f>'May 14'!L87</f>
        <v>0</v>
      </c>
      <c r="L43" s="236">
        <f>'May 15'!L88</f>
        <v>0</v>
      </c>
      <c r="M43" s="236">
        <f>'May 16'!L91</f>
        <v>0</v>
      </c>
      <c r="N43" s="236">
        <f>'May 17'!L91</f>
        <v>2</v>
      </c>
      <c r="O43" s="236">
        <f>'May 20'!L91</f>
        <v>0</v>
      </c>
      <c r="P43" s="236">
        <f>'May 21'!L91</f>
        <v>0</v>
      </c>
      <c r="Q43" s="236">
        <f>'May 22'!L91</f>
        <v>0</v>
      </c>
      <c r="R43" s="236">
        <f>'May 23'!L92</f>
        <v>0</v>
      </c>
      <c r="S43" s="236">
        <f>'May 24'!L92</f>
        <v>1</v>
      </c>
      <c r="T43" s="236">
        <f>'May 27'!L93</f>
        <v>0</v>
      </c>
      <c r="U43" s="236">
        <f>'May 28'!L93</f>
        <v>0</v>
      </c>
      <c r="V43" s="236">
        <f>'MAy 29'!L93</f>
        <v>0</v>
      </c>
      <c r="W43" s="236">
        <f>'May 30'!L94</f>
        <v>0</v>
      </c>
      <c r="X43" s="236">
        <f>'May 31'!L94</f>
        <v>0</v>
      </c>
      <c r="Y43" s="201">
        <f t="shared" si="9"/>
        <v>4</v>
      </c>
      <c r="Z43" s="240">
        <v>1300.0</v>
      </c>
      <c r="AA43" s="216">
        <f t="shared" si="10"/>
        <v>5200</v>
      </c>
      <c r="AB43" s="199"/>
    </row>
    <row r="44">
      <c r="A44" s="242" t="s">
        <v>104</v>
      </c>
      <c r="B44" s="232"/>
      <c r="C44" s="231"/>
      <c r="D44" s="232"/>
      <c r="E44" s="232"/>
      <c r="F44" s="236"/>
      <c r="G44" s="232"/>
      <c r="H44" s="236">
        <f>'May 9'!L88</f>
        <v>0</v>
      </c>
      <c r="I44" s="236">
        <f>'May 10'!L88</f>
        <v>1</v>
      </c>
      <c r="J44" s="236">
        <f>'May 13'!L88</f>
        <v>1</v>
      </c>
      <c r="K44" s="236">
        <f>'May 14'!L88</f>
        <v>2</v>
      </c>
      <c r="L44" s="236">
        <f>'May 15'!L89</f>
        <v>2</v>
      </c>
      <c r="M44" s="236">
        <f>'May 16'!L92</f>
        <v>0</v>
      </c>
      <c r="N44" s="236">
        <f>'May 17'!L92</f>
        <v>1</v>
      </c>
      <c r="O44" s="236">
        <f>'May 20'!L92</f>
        <v>0</v>
      </c>
      <c r="P44" s="236">
        <f>'May 21'!L92</f>
        <v>0</v>
      </c>
      <c r="Q44" s="236">
        <f>'May 22'!L92</f>
        <v>0</v>
      </c>
      <c r="R44" s="236">
        <f>'May 23'!L93</f>
        <v>0</v>
      </c>
      <c r="S44" s="236">
        <f>'May 24'!L93</f>
        <v>0</v>
      </c>
      <c r="T44" s="236">
        <f>'May 27'!L94</f>
        <v>1</v>
      </c>
      <c r="U44" s="236">
        <f>'May 28'!L94</f>
        <v>0</v>
      </c>
      <c r="V44" s="236">
        <f>'MAy 29'!L94</f>
        <v>0</v>
      </c>
      <c r="W44" s="236">
        <f>'May 30'!L95</f>
        <v>0</v>
      </c>
      <c r="X44" s="236">
        <f>'May 31'!L95</f>
        <v>0</v>
      </c>
      <c r="Y44" s="201">
        <f t="shared" si="9"/>
        <v>8</v>
      </c>
      <c r="Z44" s="240">
        <v>350.0</v>
      </c>
      <c r="AA44" s="216">
        <f t="shared" si="10"/>
        <v>2800</v>
      </c>
      <c r="AB44" s="199"/>
    </row>
    <row r="45">
      <c r="A45" s="242" t="s">
        <v>105</v>
      </c>
      <c r="B45" s="232"/>
      <c r="C45" s="231"/>
      <c r="D45" s="232"/>
      <c r="E45" s="232"/>
      <c r="F45" s="236"/>
      <c r="G45" s="232"/>
      <c r="H45" s="236">
        <f>'May 9'!L89</f>
        <v>3</v>
      </c>
      <c r="I45" s="236">
        <f>'May 10'!L89</f>
        <v>11</v>
      </c>
      <c r="J45" s="236">
        <f>'May 13'!L89</f>
        <v>1</v>
      </c>
      <c r="K45" s="236">
        <f>'May 14'!L89</f>
        <v>2</v>
      </c>
      <c r="L45" s="236">
        <f>'May 15'!L90</f>
        <v>4</v>
      </c>
      <c r="M45" s="236">
        <f>'May 16'!L93</f>
        <v>0</v>
      </c>
      <c r="N45" s="236">
        <f>'May 17'!L93</f>
        <v>1</v>
      </c>
      <c r="O45" s="236">
        <f>'May 20'!L93</f>
        <v>1</v>
      </c>
      <c r="P45" s="236">
        <f>'May 21'!L93</f>
        <v>0</v>
      </c>
      <c r="Q45" s="236">
        <f>'May 22'!L93</f>
        <v>4</v>
      </c>
      <c r="R45" s="236">
        <f>'May 23'!L94</f>
        <v>0</v>
      </c>
      <c r="S45" s="236">
        <f>'May 24'!L94</f>
        <v>0</v>
      </c>
      <c r="T45" s="236">
        <f>'May 27'!L95</f>
        <v>1</v>
      </c>
      <c r="U45" s="236">
        <f>'May 28'!L95</f>
        <v>0</v>
      </c>
      <c r="V45" s="236">
        <f>'MAy 29'!L95</f>
        <v>0</v>
      </c>
      <c r="W45" s="236">
        <f>'May 30'!L96</f>
        <v>0</v>
      </c>
      <c r="X45" s="236">
        <f>'May 31'!L96</f>
        <v>0</v>
      </c>
      <c r="Y45" s="201">
        <f t="shared" si="9"/>
        <v>28</v>
      </c>
      <c r="Z45" s="240">
        <v>600.0</v>
      </c>
      <c r="AA45" s="216">
        <f t="shared" si="10"/>
        <v>16800</v>
      </c>
      <c r="AB45" s="199"/>
    </row>
    <row r="46">
      <c r="A46" s="242" t="s">
        <v>106</v>
      </c>
      <c r="B46" s="232"/>
      <c r="C46" s="231"/>
      <c r="D46" s="232"/>
      <c r="E46" s="232"/>
      <c r="F46" s="236"/>
      <c r="G46" s="232"/>
      <c r="H46" s="236">
        <f>'May 9'!L90</f>
        <v>0</v>
      </c>
      <c r="I46" s="236">
        <f>'May 10'!L90</f>
        <v>1</v>
      </c>
      <c r="J46" s="236">
        <f>'May 13'!L90</f>
        <v>0</v>
      </c>
      <c r="K46" s="236">
        <f>'May 14'!L90</f>
        <v>0</v>
      </c>
      <c r="L46" s="236">
        <f>'May 15'!L91</f>
        <v>0</v>
      </c>
      <c r="M46" s="236">
        <f>'May 16'!L94</f>
        <v>0</v>
      </c>
      <c r="N46" s="236">
        <f>'May 17'!L94</f>
        <v>0</v>
      </c>
      <c r="O46" s="236">
        <f>'May 20'!L94</f>
        <v>4</v>
      </c>
      <c r="P46" s="236">
        <f>'May 21'!L94</f>
        <v>0</v>
      </c>
      <c r="Q46" s="236">
        <f>'May 22'!L94</f>
        <v>0</v>
      </c>
      <c r="R46" s="236">
        <f>'May 23'!L95</f>
        <v>1</v>
      </c>
      <c r="S46" s="236">
        <f>'May 24'!L95</f>
        <v>0</v>
      </c>
      <c r="T46" s="236">
        <f>'May 27'!L96</f>
        <v>1</v>
      </c>
      <c r="U46" s="236">
        <f>'May 28'!L96</f>
        <v>1</v>
      </c>
      <c r="V46" s="236">
        <f>'MAy 29'!L96</f>
        <v>0</v>
      </c>
      <c r="W46" s="236">
        <f>'May 30'!L97</f>
        <v>1</v>
      </c>
      <c r="X46" s="236">
        <f>'May 31'!L97</f>
        <v>3</v>
      </c>
      <c r="Y46" s="201">
        <f t="shared" si="9"/>
        <v>12</v>
      </c>
      <c r="Z46" s="240">
        <v>130.0</v>
      </c>
      <c r="AA46" s="216">
        <f t="shared" si="10"/>
        <v>1560</v>
      </c>
      <c r="AB46" s="199"/>
    </row>
    <row r="47">
      <c r="A47" s="242" t="s">
        <v>107</v>
      </c>
      <c r="B47" s="232"/>
      <c r="C47" s="231"/>
      <c r="D47" s="232"/>
      <c r="E47" s="232"/>
      <c r="F47" s="236"/>
      <c r="G47" s="232"/>
      <c r="H47" s="232"/>
      <c r="I47" s="236">
        <f>'May 10'!L91</f>
        <v>0</v>
      </c>
      <c r="J47" s="236">
        <f>'May 13'!L91</f>
        <v>0</v>
      </c>
      <c r="K47" s="236">
        <f>'May 14'!L91</f>
        <v>3</v>
      </c>
      <c r="L47" s="236">
        <f>'May 15'!L92</f>
        <v>0</v>
      </c>
      <c r="M47" s="236">
        <f>'May 16'!L95</f>
        <v>0</v>
      </c>
      <c r="N47" s="236">
        <f>'May 17'!L95</f>
        <v>2</v>
      </c>
      <c r="O47" s="236">
        <f>'May 20'!L95</f>
        <v>0</v>
      </c>
      <c r="P47" s="236">
        <f>'May 21'!L95</f>
        <v>0</v>
      </c>
      <c r="Q47" s="236">
        <f>'May 22'!L95</f>
        <v>0</v>
      </c>
      <c r="R47" s="236">
        <f>'May 23'!L96</f>
        <v>0</v>
      </c>
      <c r="S47" s="236">
        <f>'May 24'!L96</f>
        <v>0</v>
      </c>
      <c r="T47" s="236">
        <f>'May 27'!L97</f>
        <v>0</v>
      </c>
      <c r="U47" s="236">
        <f>'May 28'!L97</f>
        <v>0</v>
      </c>
      <c r="V47" s="236">
        <f>'MAy 29'!L97</f>
        <v>0</v>
      </c>
      <c r="W47" s="236">
        <f>'May 30'!L98</f>
        <v>0</v>
      </c>
      <c r="X47" s="236">
        <f>'May 31'!L98</f>
        <v>0</v>
      </c>
      <c r="Y47" s="201">
        <f t="shared" si="9"/>
        <v>5</v>
      </c>
      <c r="Z47" s="240">
        <v>1900.0</v>
      </c>
      <c r="AA47" s="216">
        <f t="shared" si="10"/>
        <v>9500</v>
      </c>
      <c r="AB47" s="199"/>
    </row>
    <row r="48">
      <c r="A48" s="217" t="s">
        <v>26</v>
      </c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9"/>
      <c r="AA48" s="220">
        <f>SUM(AA37:AA47)</f>
        <v>54570</v>
      </c>
      <c r="AB48" s="199"/>
    </row>
    <row r="49">
      <c r="A49" s="196" t="s">
        <v>62</v>
      </c>
      <c r="B49" s="197"/>
      <c r="C49" s="197"/>
      <c r="D49" s="197"/>
      <c r="E49" s="197"/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8"/>
      <c r="AB49" s="199"/>
    </row>
    <row r="50">
      <c r="A50" s="206" t="s">
        <v>162</v>
      </c>
      <c r="B50" s="201"/>
      <c r="C50" s="208">
        <f>'May 3'!L60</f>
        <v>0</v>
      </c>
      <c r="D50" s="202"/>
      <c r="E50" s="202"/>
      <c r="F50" s="208">
        <f>'May 7'!L62</f>
        <v>12</v>
      </c>
      <c r="G50" s="208">
        <f>'May 8'!L62</f>
        <v>3</v>
      </c>
      <c r="H50" s="202"/>
      <c r="I50" s="202"/>
      <c r="J50" s="208">
        <f>'May 13'!L62</f>
        <v>2</v>
      </c>
      <c r="K50" s="202"/>
      <c r="L50" s="202"/>
      <c r="M50" s="208">
        <f>'May 16'!L66</f>
        <v>5</v>
      </c>
      <c r="N50" s="202"/>
      <c r="O50" s="208">
        <f>'May 20'!L66</f>
        <v>0</v>
      </c>
      <c r="P50" s="208">
        <f>'May 21'!L66</f>
        <v>0</v>
      </c>
      <c r="Q50" s="202"/>
      <c r="R50" s="202"/>
      <c r="S50" s="208">
        <f>'May 24'!L67</f>
        <v>1</v>
      </c>
      <c r="T50" s="208">
        <f>'May 27'!L67</f>
        <v>1</v>
      </c>
      <c r="U50" s="208">
        <f>'May 28'!L67</f>
        <v>3</v>
      </c>
      <c r="V50" s="202"/>
      <c r="W50" s="208">
        <f>'May 30'!L68</f>
        <v>4</v>
      </c>
      <c r="X50" s="208">
        <f>'May 31'!L68</f>
        <v>2</v>
      </c>
      <c r="Y50" s="201">
        <f t="shared" ref="Y50:Y60" si="11">sum(B50:X50)</f>
        <v>33</v>
      </c>
      <c r="Z50" s="204">
        <v>240.0</v>
      </c>
      <c r="AA50" s="205">
        <f t="shared" ref="AA50:AA60" si="12">Z50*Y50</f>
        <v>7920</v>
      </c>
      <c r="AB50" s="199"/>
    </row>
    <row r="51">
      <c r="A51" s="206" t="s">
        <v>163</v>
      </c>
      <c r="B51" s="201"/>
      <c r="C51" s="208">
        <f>'May 3'!L61</f>
        <v>0</v>
      </c>
      <c r="D51" s="202"/>
      <c r="E51" s="202"/>
      <c r="F51" s="202"/>
      <c r="G51" s="202"/>
      <c r="H51" s="202"/>
      <c r="I51" s="202"/>
      <c r="J51" s="202"/>
      <c r="K51" s="202"/>
      <c r="L51" s="202"/>
      <c r="M51" s="208">
        <f>'May 16'!L68</f>
        <v>30</v>
      </c>
      <c r="N51" s="202"/>
      <c r="O51" s="208">
        <f>'May 20'!L68</f>
        <v>1</v>
      </c>
      <c r="P51" s="202"/>
      <c r="Q51" s="208">
        <f>'May 22'!L68</f>
        <v>2</v>
      </c>
      <c r="R51" s="202"/>
      <c r="S51" s="202"/>
      <c r="T51" s="208">
        <f>'May 27'!L69</f>
        <v>0</v>
      </c>
      <c r="U51" s="202"/>
      <c r="V51" s="208">
        <f>'MAy 29'!L69</f>
        <v>1</v>
      </c>
      <c r="W51" s="202"/>
      <c r="X51" s="202"/>
      <c r="Y51" s="201">
        <f t="shared" si="11"/>
        <v>34</v>
      </c>
      <c r="Z51" s="243">
        <v>100.0</v>
      </c>
      <c r="AA51" s="205">
        <f t="shared" si="12"/>
        <v>3400</v>
      </c>
      <c r="AB51" s="199"/>
    </row>
    <row r="52">
      <c r="A52" s="206" t="s">
        <v>164</v>
      </c>
      <c r="B52" s="201"/>
      <c r="C52" s="208">
        <f>'May 3'!L62</f>
        <v>0</v>
      </c>
      <c r="D52" s="202"/>
      <c r="E52" s="202"/>
      <c r="F52" s="202"/>
      <c r="G52" s="208">
        <f>'May 8'!L63</f>
        <v>2</v>
      </c>
      <c r="H52" s="202"/>
      <c r="I52" s="202"/>
      <c r="J52" s="208">
        <f>'May 13'!L63</f>
        <v>1</v>
      </c>
      <c r="K52" s="202"/>
      <c r="L52" s="202"/>
      <c r="M52" s="202"/>
      <c r="N52" s="202"/>
      <c r="O52" s="208">
        <f>'May 20'!L67</f>
        <v>3</v>
      </c>
      <c r="P52" s="208">
        <f>'May 21'!L67</f>
        <v>3</v>
      </c>
      <c r="Q52" s="202"/>
      <c r="R52" s="202"/>
      <c r="S52" s="208">
        <f>'May 24'!L68</f>
        <v>1</v>
      </c>
      <c r="T52" s="208">
        <f>'May 27'!L68</f>
        <v>2</v>
      </c>
      <c r="U52" s="208">
        <f>'May 28'!L68</f>
        <v>2</v>
      </c>
      <c r="V52" s="202"/>
      <c r="W52" s="202"/>
      <c r="X52" s="208">
        <f>'May 31'!L71</f>
        <v>6</v>
      </c>
      <c r="Y52" s="201">
        <f t="shared" si="11"/>
        <v>20</v>
      </c>
      <c r="Z52" s="243">
        <v>60.0</v>
      </c>
      <c r="AA52" s="205">
        <f t="shared" si="12"/>
        <v>1200</v>
      </c>
      <c r="AB52" s="199"/>
    </row>
    <row r="53">
      <c r="A53" s="221" t="s">
        <v>165</v>
      </c>
      <c r="B53" s="201"/>
      <c r="C53" s="202"/>
      <c r="D53" s="202"/>
      <c r="E53" s="202"/>
      <c r="F53" s="203"/>
      <c r="G53" s="202"/>
      <c r="H53" s="202"/>
      <c r="I53" s="202"/>
      <c r="J53" s="202"/>
      <c r="K53" s="202"/>
      <c r="L53" s="202"/>
      <c r="M53" s="202"/>
      <c r="N53" s="202"/>
      <c r="O53" s="202"/>
      <c r="P53" s="202"/>
      <c r="Q53" s="202"/>
      <c r="R53" s="202"/>
      <c r="S53" s="202"/>
      <c r="T53" s="208">
        <f>'May 27'!L70</f>
        <v>1</v>
      </c>
      <c r="U53" s="208">
        <f>'May 28'!L70</f>
        <v>4</v>
      </c>
      <c r="V53" s="202"/>
      <c r="W53" s="208">
        <f>'May 30'!L71</f>
        <v>2</v>
      </c>
      <c r="X53" s="202"/>
      <c r="Y53" s="201">
        <f t="shared" si="11"/>
        <v>7</v>
      </c>
      <c r="Z53" s="244">
        <v>140.0</v>
      </c>
      <c r="AA53" s="205">
        <f t="shared" si="12"/>
        <v>980</v>
      </c>
      <c r="AB53" s="199"/>
    </row>
    <row r="54">
      <c r="A54" s="221" t="s">
        <v>65</v>
      </c>
      <c r="B54" s="201"/>
      <c r="C54" s="208">
        <f>'May 3'!L63</f>
        <v>1</v>
      </c>
      <c r="D54" s="202"/>
      <c r="E54" s="202"/>
      <c r="F54" s="203"/>
      <c r="G54" s="202"/>
      <c r="H54" s="202"/>
      <c r="I54" s="202"/>
      <c r="J54" s="202"/>
      <c r="K54" s="202"/>
      <c r="L54" s="202"/>
      <c r="M54" s="208">
        <f>'May 16'!L69</f>
        <v>15</v>
      </c>
      <c r="N54" s="202"/>
      <c r="O54" s="202"/>
      <c r="P54" s="208">
        <f>'May 21'!L69</f>
        <v>1</v>
      </c>
      <c r="Q54" s="202"/>
      <c r="R54" s="202"/>
      <c r="S54" s="202"/>
      <c r="T54" s="208">
        <f>'May 27'!L71</f>
        <v>0</v>
      </c>
      <c r="U54" s="202"/>
      <c r="V54" s="202"/>
      <c r="W54" s="202"/>
      <c r="X54" s="202"/>
      <c r="Y54" s="201">
        <f t="shared" si="11"/>
        <v>17</v>
      </c>
      <c r="Z54" s="243">
        <v>350.0</v>
      </c>
      <c r="AA54" s="205">
        <f t="shared" si="12"/>
        <v>5950</v>
      </c>
      <c r="AB54" s="199"/>
    </row>
    <row r="55">
      <c r="A55" s="206" t="s">
        <v>166</v>
      </c>
      <c r="B55" s="201"/>
      <c r="C55" s="208">
        <f>'May 3'!L64</f>
        <v>1</v>
      </c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8">
        <f>'May 24'!L71</f>
        <v>5</v>
      </c>
      <c r="T55" s="208">
        <f>'May 27'!L72</f>
        <v>1</v>
      </c>
      <c r="U55" s="202"/>
      <c r="V55" s="202"/>
      <c r="W55" s="202"/>
      <c r="X55" s="202"/>
      <c r="Y55" s="201">
        <f t="shared" si="11"/>
        <v>7</v>
      </c>
      <c r="Z55" s="243">
        <v>125.0</v>
      </c>
      <c r="AA55" s="205">
        <f t="shared" si="12"/>
        <v>875</v>
      </c>
      <c r="AB55" s="199"/>
    </row>
    <row r="56">
      <c r="A56" s="206" t="s">
        <v>167</v>
      </c>
      <c r="B56" s="201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1">
        <f t="shared" si="11"/>
        <v>0</v>
      </c>
      <c r="Z56" s="204">
        <v>170.0</v>
      </c>
      <c r="AA56" s="205">
        <f t="shared" si="12"/>
        <v>0</v>
      </c>
      <c r="AB56" s="199"/>
    </row>
    <row r="57">
      <c r="A57" s="206" t="s">
        <v>168</v>
      </c>
      <c r="B57" s="201"/>
      <c r="C57" s="202"/>
      <c r="D57" s="201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1">
        <f t="shared" si="11"/>
        <v>0</v>
      </c>
      <c r="Z57" s="243">
        <v>42.0</v>
      </c>
      <c r="AA57" s="205">
        <f t="shared" si="12"/>
        <v>0</v>
      </c>
      <c r="AB57" s="199"/>
    </row>
    <row r="58">
      <c r="A58" s="206" t="s">
        <v>169</v>
      </c>
      <c r="B58" s="201"/>
      <c r="C58" s="202"/>
      <c r="D58" s="201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1">
        <f t="shared" si="11"/>
        <v>0</v>
      </c>
      <c r="Z58" s="204">
        <v>20.0</v>
      </c>
      <c r="AA58" s="205">
        <f t="shared" si="12"/>
        <v>0</v>
      </c>
      <c r="AB58" s="199"/>
    </row>
    <row r="59">
      <c r="A59" s="206" t="s">
        <v>170</v>
      </c>
      <c r="B59" s="201"/>
      <c r="C59" s="208">
        <f>'May 3'!L68</f>
        <v>3</v>
      </c>
      <c r="D59" s="202"/>
      <c r="E59" s="208">
        <f>'May 6'!L69</f>
        <v>2</v>
      </c>
      <c r="F59" s="202"/>
      <c r="G59" s="208">
        <f>'May 8'!L70</f>
        <v>2</v>
      </c>
      <c r="H59" s="202"/>
      <c r="I59" s="208">
        <f>'May 10'!L70</f>
        <v>1</v>
      </c>
      <c r="J59" s="208">
        <f>'May 13'!L70</f>
        <v>1</v>
      </c>
      <c r="K59" s="202"/>
      <c r="L59" s="208">
        <f>'May 15'!L71</f>
        <v>5</v>
      </c>
      <c r="M59" s="208">
        <f>'May 16'!L74</f>
        <v>1</v>
      </c>
      <c r="N59" s="208">
        <f>'May 17'!L74</f>
        <v>2</v>
      </c>
      <c r="O59" s="208">
        <f>'May 20'!L74</f>
        <v>2</v>
      </c>
      <c r="P59" s="202"/>
      <c r="Q59" s="202"/>
      <c r="R59" s="202"/>
      <c r="S59" s="202"/>
      <c r="T59" s="202"/>
      <c r="U59" s="202"/>
      <c r="V59" s="202"/>
      <c r="W59" s="202"/>
      <c r="X59" s="208">
        <f>'May 31'!L77</f>
        <v>3</v>
      </c>
      <c r="Y59" s="201">
        <f t="shared" si="11"/>
        <v>22</v>
      </c>
      <c r="Z59" s="243">
        <v>85.0</v>
      </c>
      <c r="AA59" s="205">
        <f t="shared" si="12"/>
        <v>1870</v>
      </c>
      <c r="AB59" s="245" t="s">
        <v>171</v>
      </c>
    </row>
    <row r="60">
      <c r="A60" s="210" t="s">
        <v>172</v>
      </c>
      <c r="B60" s="211"/>
      <c r="C60" s="202"/>
      <c r="D60" s="214"/>
      <c r="E60" s="214"/>
      <c r="F60" s="214"/>
      <c r="G60" s="214"/>
      <c r="H60" s="214"/>
      <c r="I60" s="212">
        <f>'May 10'!L71</f>
        <v>4</v>
      </c>
      <c r="J60" s="214"/>
      <c r="K60" s="212">
        <f>'May 14'!L71</f>
        <v>6</v>
      </c>
      <c r="L60" s="208">
        <f>'May 15'!L72</f>
        <v>1</v>
      </c>
      <c r="M60" s="214"/>
      <c r="N60" s="214"/>
      <c r="O60" s="208">
        <f>'May 20'!L75</f>
        <v>1</v>
      </c>
      <c r="P60" s="212">
        <f>'May 21'!L75</f>
        <v>1</v>
      </c>
      <c r="Q60" s="214"/>
      <c r="R60" s="214"/>
      <c r="S60" s="214"/>
      <c r="T60" s="212">
        <f>'May 27'!L77</f>
        <v>6</v>
      </c>
      <c r="U60" s="212">
        <f>'May 28'!L77</f>
        <v>5</v>
      </c>
      <c r="V60" s="214"/>
      <c r="W60" s="214"/>
      <c r="X60" s="214"/>
      <c r="Y60" s="201">
        <f t="shared" si="11"/>
        <v>24</v>
      </c>
      <c r="Z60" s="215">
        <v>15.0</v>
      </c>
      <c r="AA60" s="216">
        <f t="shared" si="12"/>
        <v>360</v>
      </c>
      <c r="AB60" s="199"/>
    </row>
    <row r="61">
      <c r="A61" s="217" t="s">
        <v>26</v>
      </c>
      <c r="B61" s="218"/>
      <c r="C61" s="218"/>
      <c r="D61" s="218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9"/>
      <c r="AA61" s="220">
        <f>SUM(AA50:AA60)</f>
        <v>22555</v>
      </c>
      <c r="AB61" s="199"/>
    </row>
    <row r="62">
      <c r="A62" s="196" t="s">
        <v>71</v>
      </c>
      <c r="B62" s="197"/>
      <c r="C62" s="197"/>
      <c r="D62" s="197"/>
      <c r="E62" s="197"/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  <c r="AA62" s="198"/>
      <c r="AB62" s="199"/>
    </row>
    <row r="63" ht="14.25" customHeight="1">
      <c r="A63" s="246" t="s">
        <v>173</v>
      </c>
      <c r="B63" s="247"/>
      <c r="C63" s="248"/>
      <c r="D63" s="248"/>
      <c r="E63" s="248"/>
      <c r="F63" s="248"/>
      <c r="G63" s="248"/>
      <c r="H63" s="248"/>
      <c r="I63" s="248"/>
      <c r="J63" s="248"/>
      <c r="K63" s="248"/>
      <c r="L63" s="248"/>
      <c r="M63" s="248"/>
      <c r="N63" s="248"/>
      <c r="O63" s="248"/>
      <c r="P63" s="248"/>
      <c r="Q63" s="248"/>
      <c r="R63" s="248"/>
      <c r="S63" s="248"/>
      <c r="T63" s="248"/>
      <c r="U63" s="248"/>
      <c r="V63" s="248"/>
      <c r="W63" s="248"/>
      <c r="X63" s="248"/>
      <c r="Y63" s="203">
        <f t="shared" ref="Y63:Y65" si="13">sum(B63:X63)</f>
        <v>0</v>
      </c>
      <c r="Z63" s="243">
        <v>350.0</v>
      </c>
      <c r="AA63" s="204">
        <f t="shared" ref="AA63:AA65" si="14">Z63*Y63</f>
        <v>0</v>
      </c>
      <c r="AB63" s="29"/>
      <c r="AC63" s="29"/>
    </row>
    <row r="64">
      <c r="A64" s="249" t="s">
        <v>174</v>
      </c>
      <c r="B64" s="250">
        <f>'May 2'!K73</f>
        <v>4</v>
      </c>
      <c r="C64" s="251">
        <f>'May 3'!L74</f>
        <v>2</v>
      </c>
      <c r="D64" s="248"/>
      <c r="E64" s="251">
        <f>'May 6'!L75</f>
        <v>1</v>
      </c>
      <c r="F64" s="251"/>
      <c r="G64" s="251">
        <f>'May 8'!L76</f>
        <v>1</v>
      </c>
      <c r="H64" s="251">
        <f>'May 9'!L76</f>
        <v>1</v>
      </c>
      <c r="I64" s="251">
        <f>'May 10'!L76</f>
        <v>1</v>
      </c>
      <c r="J64" s="251">
        <f>'May 13'!L76</f>
        <v>1</v>
      </c>
      <c r="K64" s="251"/>
      <c r="L64" s="251">
        <f>'May 15'!L77</f>
        <v>2</v>
      </c>
      <c r="M64" s="251"/>
      <c r="N64" s="251"/>
      <c r="O64" s="251">
        <f>'May 20'!L80</f>
        <v>1</v>
      </c>
      <c r="P64" s="251"/>
      <c r="Q64" s="251"/>
      <c r="R64" s="251">
        <f>'May 23'!L81</f>
        <v>1</v>
      </c>
      <c r="S64" s="251">
        <f>'May 24'!L81</f>
        <v>2</v>
      </c>
      <c r="T64" s="251">
        <f>'May 27'!L82</f>
        <v>4</v>
      </c>
      <c r="U64" s="251"/>
      <c r="V64" s="251"/>
      <c r="W64" s="251"/>
      <c r="X64" s="251">
        <f>'May 31'!L83</f>
        <v>1</v>
      </c>
      <c r="Y64" s="203">
        <f t="shared" si="13"/>
        <v>22</v>
      </c>
      <c r="Z64" s="204">
        <v>550.0</v>
      </c>
      <c r="AA64" s="247">
        <f t="shared" si="14"/>
        <v>12100</v>
      </c>
      <c r="AB64" s="29"/>
      <c r="AC64" s="29"/>
    </row>
    <row r="65">
      <c r="A65" s="252" t="s">
        <v>175</v>
      </c>
      <c r="B65" s="253"/>
      <c r="C65" s="254"/>
      <c r="D65" s="254"/>
      <c r="E65" s="254"/>
      <c r="F65" s="254"/>
      <c r="G65" s="254"/>
      <c r="H65" s="254"/>
      <c r="I65" s="254"/>
      <c r="J65" s="254"/>
      <c r="K65" s="254"/>
      <c r="L65" s="254"/>
      <c r="M65" s="254"/>
      <c r="N65" s="254"/>
      <c r="O65" s="254"/>
      <c r="P65" s="254"/>
      <c r="Q65" s="254"/>
      <c r="R65" s="254"/>
      <c r="S65" s="254"/>
      <c r="T65" s="254"/>
      <c r="U65" s="254"/>
      <c r="V65" s="254"/>
      <c r="W65" s="254"/>
      <c r="X65" s="254"/>
      <c r="Y65" s="203">
        <f t="shared" si="13"/>
        <v>0</v>
      </c>
      <c r="Z65" s="255">
        <v>250.0</v>
      </c>
      <c r="AA65" s="253">
        <f t="shared" si="14"/>
        <v>0</v>
      </c>
      <c r="AB65" s="29"/>
      <c r="AC65" s="29"/>
    </row>
    <row r="66">
      <c r="A66" s="217" t="s">
        <v>26</v>
      </c>
      <c r="B66" s="218"/>
      <c r="C66" s="218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9"/>
      <c r="AA66" s="220">
        <f>SUM(AA63:AA65)</f>
        <v>12100</v>
      </c>
      <c r="AB66" s="199"/>
    </row>
    <row r="67">
      <c r="A67" s="196" t="s">
        <v>76</v>
      </c>
      <c r="B67" s="197"/>
      <c r="C67" s="197"/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8"/>
      <c r="AB67" s="199"/>
    </row>
    <row r="68">
      <c r="A68" s="202" t="s">
        <v>176</v>
      </c>
      <c r="B68" s="247"/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03">
        <f t="shared" ref="Y68:Y69" si="15">sum(B68:X68)</f>
        <v>0</v>
      </c>
      <c r="Z68" s="247">
        <v>17.36</v>
      </c>
      <c r="AA68" s="247">
        <f t="shared" ref="AA68:AA69" si="16">Z68*Y68</f>
        <v>0</v>
      </c>
      <c r="AB68" s="29"/>
      <c r="AC68" s="29"/>
    </row>
    <row r="69">
      <c r="A69" s="214" t="s">
        <v>177</v>
      </c>
      <c r="B69" s="253"/>
      <c r="C69" s="254"/>
      <c r="D69" s="254"/>
      <c r="E69" s="254"/>
      <c r="F69" s="254"/>
      <c r="G69" s="254"/>
      <c r="H69" s="254"/>
      <c r="I69" s="254"/>
      <c r="J69" s="254"/>
      <c r="K69" s="254"/>
      <c r="L69" s="254"/>
      <c r="M69" s="254"/>
      <c r="N69" s="254"/>
      <c r="O69" s="254"/>
      <c r="P69" s="254"/>
      <c r="Q69" s="254"/>
      <c r="R69" s="254"/>
      <c r="S69" s="254"/>
      <c r="T69" s="254"/>
      <c r="U69" s="254"/>
      <c r="V69" s="254"/>
      <c r="W69" s="254"/>
      <c r="X69" s="254"/>
      <c r="Y69" s="203">
        <f t="shared" si="15"/>
        <v>0</v>
      </c>
      <c r="Z69" s="253">
        <v>10.08</v>
      </c>
      <c r="AA69" s="253">
        <f t="shared" si="16"/>
        <v>0</v>
      </c>
      <c r="AB69" s="29"/>
      <c r="AC69" s="29"/>
    </row>
    <row r="70">
      <c r="A70" s="217" t="s">
        <v>26</v>
      </c>
      <c r="B70" s="218"/>
      <c r="C70" s="218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9"/>
      <c r="AA70" s="220">
        <f>SUM(AA68:AA69)</f>
        <v>0</v>
      </c>
      <c r="AB70" s="199"/>
    </row>
    <row r="71">
      <c r="A71" s="196" t="s">
        <v>42</v>
      </c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  <c r="AA71" s="198"/>
      <c r="AB71" s="199"/>
    </row>
    <row r="72">
      <c r="A72" s="202" t="s">
        <v>43</v>
      </c>
      <c r="B72" s="247"/>
      <c r="C72" s="248"/>
      <c r="D72" s="251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03">
        <f t="shared" ref="Y72:Y92" si="17">sum(B72:X72)</f>
        <v>0</v>
      </c>
      <c r="Z72" s="256">
        <v>250.0</v>
      </c>
      <c r="AA72" s="247">
        <f t="shared" ref="AA72:AA92" si="18">Z72*Y72</f>
        <v>0</v>
      </c>
      <c r="AB72" s="29"/>
      <c r="AC72" s="29"/>
    </row>
    <row r="73">
      <c r="A73" s="202" t="s">
        <v>44</v>
      </c>
      <c r="B73" s="247"/>
      <c r="C73" s="247"/>
      <c r="D73" s="250"/>
      <c r="E73" s="250"/>
      <c r="F73" s="250">
        <f>'May 7'!L40</f>
        <v>26</v>
      </c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03">
        <f t="shared" si="17"/>
        <v>26</v>
      </c>
      <c r="Z73" s="257">
        <v>150.0</v>
      </c>
      <c r="AA73" s="247">
        <f t="shared" si="18"/>
        <v>3900</v>
      </c>
      <c r="AB73" s="29"/>
      <c r="AC73" s="29"/>
    </row>
    <row r="74">
      <c r="A74" s="258" t="s">
        <v>45</v>
      </c>
      <c r="B74" s="250">
        <f>'May 2'!K39</f>
        <v>3</v>
      </c>
      <c r="C74" s="247"/>
      <c r="D74" s="250"/>
      <c r="E74" s="250"/>
      <c r="F74" s="250"/>
      <c r="G74" s="250"/>
      <c r="H74" s="250">
        <f>'May 9'!L41</f>
        <v>2</v>
      </c>
      <c r="I74" s="250"/>
      <c r="J74" s="250">
        <f>'May 13'!L41</f>
        <v>1</v>
      </c>
      <c r="K74" s="250">
        <f>'May 14'!L41</f>
        <v>2</v>
      </c>
      <c r="L74" s="250">
        <f>'May 15'!L42</f>
        <v>1</v>
      </c>
      <c r="M74" s="250">
        <f>'May 16'!L45</f>
        <v>2</v>
      </c>
      <c r="N74" s="250"/>
      <c r="O74" s="250"/>
      <c r="P74" s="250"/>
      <c r="Q74" s="250"/>
      <c r="R74" s="250"/>
      <c r="S74" s="250">
        <f>'May 24'!L46</f>
        <v>1</v>
      </c>
      <c r="T74" s="250"/>
      <c r="U74" s="250"/>
      <c r="V74" s="250"/>
      <c r="W74" s="250"/>
      <c r="X74" s="250"/>
      <c r="Y74" s="203">
        <f t="shared" si="17"/>
        <v>12</v>
      </c>
      <c r="Z74" s="256">
        <v>50.0</v>
      </c>
      <c r="AA74" s="247">
        <f t="shared" si="18"/>
        <v>600</v>
      </c>
      <c r="AB74" s="29"/>
      <c r="AC74" s="29"/>
    </row>
    <row r="75">
      <c r="A75" s="202" t="s">
        <v>46</v>
      </c>
      <c r="B75" s="250">
        <f>'May 2'!K40</f>
        <v>2</v>
      </c>
      <c r="C75" s="250">
        <f>'May 3'!C41</f>
        <v>3</v>
      </c>
      <c r="D75" s="250">
        <f>'May 4'!L42</f>
        <v>1</v>
      </c>
      <c r="E75" s="250">
        <f>'May 6'!L42</f>
        <v>2</v>
      </c>
      <c r="F75" s="250">
        <f>'May 7'!L42</f>
        <v>6</v>
      </c>
      <c r="G75" s="250">
        <f>'May 8'!L42</f>
        <v>10</v>
      </c>
      <c r="H75" s="250">
        <f>'May 9'!L42</f>
        <v>13</v>
      </c>
      <c r="I75" s="250">
        <f>'May 10'!L42</f>
        <v>5</v>
      </c>
      <c r="J75" s="250">
        <f>'May 13'!L42</f>
        <v>6</v>
      </c>
      <c r="K75" s="250">
        <f>'May 14'!L42</f>
        <v>5</v>
      </c>
      <c r="L75" s="250">
        <f>'May 15'!L43</f>
        <v>12</v>
      </c>
      <c r="M75" s="250">
        <f>'May 16'!L46</f>
        <v>10</v>
      </c>
      <c r="N75" s="250">
        <f>'May 17'!L46</f>
        <v>11</v>
      </c>
      <c r="O75" s="250">
        <f>'May 20'!L46</f>
        <v>20</v>
      </c>
      <c r="P75" s="250">
        <f>'May 21'!L46</f>
        <v>5</v>
      </c>
      <c r="Q75" s="250">
        <f>'May 22'!L46</f>
        <v>6</v>
      </c>
      <c r="R75" s="250">
        <f>'May 23'!L47</f>
        <v>7</v>
      </c>
      <c r="S75" s="250">
        <f>'May 24'!L47</f>
        <v>18</v>
      </c>
      <c r="T75" s="250">
        <f>'May 27'!L47</f>
        <v>10</v>
      </c>
      <c r="U75" s="250">
        <f>'May 28'!L47</f>
        <v>8</v>
      </c>
      <c r="V75" s="250">
        <f>'MAy 29'!L47</f>
        <v>3</v>
      </c>
      <c r="W75" s="250">
        <f>'May 30'!L48</f>
        <v>5</v>
      </c>
      <c r="X75" s="250">
        <f>'May 31'!L48</f>
        <v>10</v>
      </c>
      <c r="Y75" s="203">
        <f t="shared" si="17"/>
        <v>178</v>
      </c>
      <c r="Z75" s="256">
        <v>150.0</v>
      </c>
      <c r="AA75" s="247">
        <f t="shared" si="18"/>
        <v>26700</v>
      </c>
      <c r="AB75" s="29"/>
      <c r="AC75" s="29"/>
    </row>
    <row r="76">
      <c r="A76" s="202" t="s">
        <v>47</v>
      </c>
      <c r="B76" s="247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03">
        <f t="shared" si="17"/>
        <v>0</v>
      </c>
      <c r="Z76" s="256">
        <v>800.0</v>
      </c>
      <c r="AA76" s="247">
        <f t="shared" si="18"/>
        <v>0</v>
      </c>
      <c r="AB76" s="29"/>
      <c r="AC76" s="29"/>
    </row>
    <row r="77">
      <c r="A77" s="202" t="s">
        <v>178</v>
      </c>
      <c r="B77" s="250">
        <f>'May 2'!K42</f>
        <v>3</v>
      </c>
      <c r="C77" s="250"/>
      <c r="D77" s="250">
        <f>'May 4'!L44</f>
        <v>1</v>
      </c>
      <c r="E77" s="250">
        <f>'May 6'!L44</f>
        <v>4</v>
      </c>
      <c r="F77" s="250">
        <f>'May 7'!L44</f>
        <v>1</v>
      </c>
      <c r="G77" s="250">
        <f>'May 8'!L44</f>
        <v>6</v>
      </c>
      <c r="H77" s="250">
        <f>'May 9'!L44</f>
        <v>3</v>
      </c>
      <c r="I77" s="250">
        <f>'May 10'!L44</f>
        <v>1</v>
      </c>
      <c r="J77" s="250">
        <f>'May 13'!L44</f>
        <v>3</v>
      </c>
      <c r="K77" s="250">
        <f>'May 14'!L44</f>
        <v>4</v>
      </c>
      <c r="L77" s="250">
        <f>'May 15'!L45</f>
        <v>8</v>
      </c>
      <c r="M77" s="250"/>
      <c r="N77" s="250">
        <f>'May 17'!L48</f>
        <v>5</v>
      </c>
      <c r="O77" s="250">
        <f>'May 20'!L48</f>
        <v>4</v>
      </c>
      <c r="P77" s="250">
        <f>'May 21'!L48</f>
        <v>4</v>
      </c>
      <c r="Q77" s="250">
        <f>'May 22'!L48</f>
        <v>4</v>
      </c>
      <c r="R77" s="250">
        <f>'May 23'!L49</f>
        <v>5</v>
      </c>
      <c r="S77" s="250">
        <f>'May 24'!L49</f>
        <v>5</v>
      </c>
      <c r="T77" s="250">
        <f>'May 27'!L49</f>
        <v>2</v>
      </c>
      <c r="U77" s="250">
        <f>'May 28'!L49</f>
        <v>5</v>
      </c>
      <c r="V77" s="250"/>
      <c r="W77" s="250">
        <f>'May 30'!L50</f>
        <v>1</v>
      </c>
      <c r="X77" s="250">
        <f>'May 31'!L50</f>
        <v>1</v>
      </c>
      <c r="Y77" s="203">
        <f t="shared" si="17"/>
        <v>70</v>
      </c>
      <c r="Z77" s="256">
        <v>117.0</v>
      </c>
      <c r="AA77" s="247">
        <f t="shared" si="18"/>
        <v>8190</v>
      </c>
      <c r="AB77" s="29"/>
      <c r="AC77" s="29"/>
    </row>
    <row r="78">
      <c r="A78" s="202" t="s">
        <v>179</v>
      </c>
      <c r="B78" s="250"/>
      <c r="C78" s="250"/>
      <c r="D78" s="250"/>
      <c r="E78" s="250">
        <f>'May 6'!L45</f>
        <v>6</v>
      </c>
      <c r="F78" s="250">
        <f>'May 8'!L10</f>
        <v>1</v>
      </c>
      <c r="G78" s="250">
        <f>'May 8'!L45</f>
        <v>4</v>
      </c>
      <c r="H78" s="250">
        <f>'May 9'!L45</f>
        <v>3</v>
      </c>
      <c r="I78" s="250">
        <f>'May 10'!L45</f>
        <v>5</v>
      </c>
      <c r="J78" s="250">
        <f>'May 13'!L45</f>
        <v>1</v>
      </c>
      <c r="K78" s="250">
        <f>'May 14'!L45</f>
        <v>4</v>
      </c>
      <c r="L78" s="250">
        <f>'May 15'!L46</f>
        <v>5</v>
      </c>
      <c r="M78" s="250"/>
      <c r="N78" s="250">
        <f>'May 17'!L49</f>
        <v>2</v>
      </c>
      <c r="O78" s="250">
        <f>'May 20'!L49</f>
        <v>6</v>
      </c>
      <c r="P78" s="250">
        <f>'May 21'!L49</f>
        <v>1</v>
      </c>
      <c r="Q78" s="250">
        <f>'May 22'!L49</f>
        <v>1</v>
      </c>
      <c r="R78" s="250">
        <f>'May 23'!L50</f>
        <v>1</v>
      </c>
      <c r="S78" s="250"/>
      <c r="T78" s="250">
        <f>'May 27'!L50</f>
        <v>2</v>
      </c>
      <c r="U78" s="250">
        <f>'May 28'!L50</f>
        <v>1</v>
      </c>
      <c r="V78" s="250">
        <f>'MAy 29'!L50</f>
        <v>1</v>
      </c>
      <c r="W78" s="250"/>
      <c r="X78" s="250">
        <f>'May 31'!L51</f>
        <v>2</v>
      </c>
      <c r="Y78" s="203">
        <f t="shared" si="17"/>
        <v>46</v>
      </c>
      <c r="Z78" s="256">
        <v>110.0</v>
      </c>
      <c r="AA78" s="247">
        <f t="shared" si="18"/>
        <v>5060</v>
      </c>
      <c r="AB78" s="29"/>
      <c r="AC78" s="29"/>
    </row>
    <row r="79">
      <c r="A79" s="258" t="s">
        <v>180</v>
      </c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X79" s="250"/>
      <c r="Y79" s="203">
        <f t="shared" si="17"/>
        <v>0</v>
      </c>
      <c r="Z79" s="256">
        <v>75.0</v>
      </c>
      <c r="AA79" s="247">
        <f t="shared" si="18"/>
        <v>0</v>
      </c>
      <c r="AB79" s="29"/>
      <c r="AC79" s="29"/>
    </row>
    <row r="80">
      <c r="A80" s="202" t="s">
        <v>181</v>
      </c>
      <c r="B80" s="250">
        <f>'May 2'!K45</f>
        <v>260</v>
      </c>
      <c r="C80" s="250">
        <f>'May 3'!L46</f>
        <v>1</v>
      </c>
      <c r="D80" s="250"/>
      <c r="E80" s="250">
        <f>'May 6'!L47</f>
        <v>2</v>
      </c>
      <c r="F80" s="250"/>
      <c r="G80" s="250"/>
      <c r="H80" s="250">
        <f>'May 9'!L47</f>
        <v>2</v>
      </c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  <c r="U80" s="250"/>
      <c r="V80" s="250"/>
      <c r="W80" s="250"/>
      <c r="X80" s="250"/>
      <c r="Y80" s="203">
        <f t="shared" si="17"/>
        <v>265</v>
      </c>
      <c r="Z80" s="256">
        <v>100.0</v>
      </c>
      <c r="AA80" s="247">
        <f t="shared" si="18"/>
        <v>26500</v>
      </c>
      <c r="AB80" s="29"/>
      <c r="AC80" s="29"/>
    </row>
    <row r="81">
      <c r="A81" s="202" t="s">
        <v>50</v>
      </c>
      <c r="B81" s="250"/>
      <c r="C81" s="250"/>
      <c r="D81" s="250">
        <f>'May 4'!L48</f>
        <v>2</v>
      </c>
      <c r="E81" s="250"/>
      <c r="F81" s="250"/>
      <c r="G81" s="250"/>
      <c r="H81" s="250"/>
      <c r="I81" s="250"/>
      <c r="J81" s="250">
        <f>'May 13'!L48</f>
        <v>1</v>
      </c>
      <c r="K81" s="250"/>
      <c r="L81" s="250">
        <f>'May 15'!L49</f>
        <v>1</v>
      </c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0"/>
      <c r="Y81" s="203">
        <f t="shared" si="17"/>
        <v>4</v>
      </c>
      <c r="Z81" s="256">
        <v>600.0</v>
      </c>
      <c r="AA81" s="247">
        <f t="shared" si="18"/>
        <v>2400</v>
      </c>
      <c r="AB81" s="29"/>
      <c r="AC81" s="29"/>
    </row>
    <row r="82">
      <c r="A82" s="202" t="s">
        <v>51</v>
      </c>
      <c r="B82" s="250"/>
      <c r="C82" s="250">
        <f>'May 3'!L48</f>
        <v>1</v>
      </c>
      <c r="D82" s="250">
        <f>'May 4'!L49</f>
        <v>2</v>
      </c>
      <c r="E82" s="250"/>
      <c r="F82" s="250">
        <f>'May 7'!L49</f>
        <v>26</v>
      </c>
      <c r="G82" s="250"/>
      <c r="H82" s="250">
        <f>'May 9'!L49</f>
        <v>1</v>
      </c>
      <c r="I82" s="250"/>
      <c r="J82" s="250">
        <f>'May 13'!L49</f>
        <v>2</v>
      </c>
      <c r="K82" s="250">
        <f>'May 14'!L49</f>
        <v>5</v>
      </c>
      <c r="L82" s="250">
        <f>'May 15'!L50</f>
        <v>1</v>
      </c>
      <c r="M82" s="250">
        <f>'May 16'!L53</f>
        <v>2</v>
      </c>
      <c r="N82" s="250">
        <f>'May 17'!L53</f>
        <v>1</v>
      </c>
      <c r="O82" s="250">
        <f>'May 20'!L53</f>
        <v>4</v>
      </c>
      <c r="P82" s="250">
        <f>'May 21'!L53</f>
        <v>1</v>
      </c>
      <c r="Q82" s="250"/>
      <c r="R82" s="250">
        <f>'May 23'!L54</f>
        <v>1</v>
      </c>
      <c r="S82" s="250">
        <f>'May 24'!L54</f>
        <v>80</v>
      </c>
      <c r="T82" s="250">
        <f>'May 27'!L54</f>
        <v>1</v>
      </c>
      <c r="U82" s="250">
        <f>'May 28'!L54</f>
        <v>4</v>
      </c>
      <c r="V82" s="250"/>
      <c r="W82" s="250">
        <f>'May 30'!L55</f>
        <v>4</v>
      </c>
      <c r="X82" s="250">
        <f>'May 31'!L55</f>
        <v>4</v>
      </c>
      <c r="Y82" s="203">
        <f t="shared" si="17"/>
        <v>140</v>
      </c>
      <c r="Z82" s="256">
        <v>150.0</v>
      </c>
      <c r="AA82" s="247">
        <f t="shared" si="18"/>
        <v>21000</v>
      </c>
      <c r="AB82" s="29"/>
      <c r="AC82" s="29"/>
    </row>
    <row r="83">
      <c r="A83" s="258" t="s">
        <v>52</v>
      </c>
      <c r="B83" s="250">
        <f>'May 2'!K48</f>
        <v>13</v>
      </c>
      <c r="C83" s="250">
        <f>'May 3'!L49</f>
        <v>4</v>
      </c>
      <c r="D83" s="250"/>
      <c r="E83" s="250">
        <f>'May 6'!L50</f>
        <v>3</v>
      </c>
      <c r="F83" s="250">
        <f>'May 7'!L50</f>
        <v>1</v>
      </c>
      <c r="G83" s="250"/>
      <c r="H83" s="250">
        <f>'May 9'!L50</f>
        <v>1</v>
      </c>
      <c r="I83" s="250">
        <f>'May 10'!L50</f>
        <v>1</v>
      </c>
      <c r="J83" s="250">
        <f>'May 13'!L50</f>
        <v>1</v>
      </c>
      <c r="K83" s="250">
        <f>'May 14'!L50</f>
        <v>1</v>
      </c>
      <c r="L83" s="250"/>
      <c r="M83" s="250"/>
      <c r="N83" s="250">
        <f>'May 17'!L54</f>
        <v>1</v>
      </c>
      <c r="O83" s="250">
        <f>'May 20'!L54</f>
        <v>1</v>
      </c>
      <c r="P83" s="250">
        <f>'May 21'!L54</f>
        <v>2</v>
      </c>
      <c r="Q83" s="250">
        <f>'May 22'!L54</f>
        <v>3</v>
      </c>
      <c r="R83" s="250"/>
      <c r="S83" s="250"/>
      <c r="T83" s="250"/>
      <c r="U83" s="250"/>
      <c r="V83" s="250">
        <f>'MAy 29'!L55</f>
        <v>1</v>
      </c>
      <c r="W83" s="250">
        <f>'May 30'!L56</f>
        <v>1</v>
      </c>
      <c r="X83" s="250">
        <f>'May 31'!L56</f>
        <v>1</v>
      </c>
      <c r="Y83" s="203">
        <f t="shared" si="17"/>
        <v>35</v>
      </c>
      <c r="Z83" s="256">
        <v>200.0</v>
      </c>
      <c r="AA83" s="247">
        <f t="shared" si="18"/>
        <v>7000</v>
      </c>
      <c r="AB83" s="29"/>
      <c r="AC83" s="29"/>
    </row>
    <row r="84">
      <c r="A84" s="202" t="s">
        <v>53</v>
      </c>
      <c r="B84" s="250">
        <f>'May 2'!K49</f>
        <v>5</v>
      </c>
      <c r="C84" s="250">
        <f>'May 3'!L50</f>
        <v>26</v>
      </c>
      <c r="D84" s="250">
        <f>'May 4'!L51</f>
        <v>4</v>
      </c>
      <c r="E84" s="250">
        <f>'May 6'!L51</f>
        <v>4</v>
      </c>
      <c r="F84" s="250">
        <f>'May 7'!L51</f>
        <v>2</v>
      </c>
      <c r="G84" s="250">
        <f>'May 8'!L51</f>
        <v>3</v>
      </c>
      <c r="H84" s="250">
        <f>'May 9'!L51</f>
        <v>9</v>
      </c>
      <c r="I84" s="250">
        <f>'May 10'!L51</f>
        <v>1</v>
      </c>
      <c r="J84" s="250">
        <f>'May 13'!L51</f>
        <v>7</v>
      </c>
      <c r="K84" s="250">
        <f>'May 14'!L51</f>
        <v>3</v>
      </c>
      <c r="L84" s="250">
        <f>'May 15'!L52</f>
        <v>5</v>
      </c>
      <c r="M84" s="250">
        <f>'May 16'!L55</f>
        <v>31</v>
      </c>
      <c r="N84" s="250">
        <f>'May 17'!L55</f>
        <v>8</v>
      </c>
      <c r="O84" s="250">
        <f>'May 20'!L55</f>
        <v>27</v>
      </c>
      <c r="P84" s="250">
        <f>'May 21'!L55</f>
        <v>13</v>
      </c>
      <c r="Q84" s="250">
        <f>'May 22'!L55</f>
        <v>3</v>
      </c>
      <c r="R84" s="250">
        <f>'May 23'!L56</f>
        <v>7</v>
      </c>
      <c r="S84" s="250">
        <f>'May 24'!L56</f>
        <v>4</v>
      </c>
      <c r="T84" s="250">
        <f>'May 27'!L56</f>
        <v>15</v>
      </c>
      <c r="U84" s="250">
        <f>'May 28'!L56</f>
        <v>14</v>
      </c>
      <c r="V84" s="250">
        <f>'MAy 29'!L56</f>
        <v>5</v>
      </c>
      <c r="W84" s="250">
        <f>'May 30'!L57</f>
        <v>24</v>
      </c>
      <c r="X84" s="250">
        <f>'May 31'!L57</f>
        <v>27</v>
      </c>
      <c r="Y84" s="203">
        <f t="shared" si="17"/>
        <v>247</v>
      </c>
      <c r="Z84" s="256">
        <v>250.0</v>
      </c>
      <c r="AA84" s="247">
        <f t="shared" si="18"/>
        <v>61750</v>
      </c>
      <c r="AB84" s="29"/>
      <c r="AC84" s="29"/>
    </row>
    <row r="85">
      <c r="A85" s="202" t="s">
        <v>54</v>
      </c>
      <c r="B85" s="250"/>
      <c r="C85" s="250"/>
      <c r="D85" s="250"/>
      <c r="E85" s="250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  <c r="U85" s="250"/>
      <c r="V85" s="250"/>
      <c r="W85" s="250"/>
      <c r="X85" s="250"/>
      <c r="Y85" s="203">
        <f t="shared" si="17"/>
        <v>0</v>
      </c>
      <c r="Z85" s="256">
        <v>120.0</v>
      </c>
      <c r="AA85" s="247">
        <f t="shared" si="18"/>
        <v>0</v>
      </c>
      <c r="AB85" s="29"/>
      <c r="AC85" s="29"/>
    </row>
    <row r="86">
      <c r="A86" s="202" t="s">
        <v>55</v>
      </c>
      <c r="B86" s="250">
        <f>'May 2'!K51</f>
        <v>250</v>
      </c>
      <c r="C86" s="250">
        <f>'May 3'!L52</f>
        <v>8</v>
      </c>
      <c r="D86" s="250">
        <f>'May 4'!L53</f>
        <v>1</v>
      </c>
      <c r="E86" s="250">
        <f>'May 6'!L53</f>
        <v>3</v>
      </c>
      <c r="F86" s="250">
        <f>'May 7'!L53</f>
        <v>1</v>
      </c>
      <c r="G86" s="250">
        <f>'May 8'!L53</f>
        <v>1</v>
      </c>
      <c r="H86" s="250">
        <f>'May 9'!L53</f>
        <v>2</v>
      </c>
      <c r="I86" s="250">
        <f>'May 10'!L53</f>
        <v>2</v>
      </c>
      <c r="J86" s="250">
        <f>'May 13'!L53</f>
        <v>2</v>
      </c>
      <c r="K86" s="250">
        <f>'May 14'!L53</f>
        <v>1</v>
      </c>
      <c r="L86" s="250"/>
      <c r="M86" s="250">
        <f>'May 16'!L57</f>
        <v>4</v>
      </c>
      <c r="N86" s="250">
        <f>'May 17'!L57</f>
        <v>4</v>
      </c>
      <c r="O86" s="250">
        <f>'May 20'!L57</f>
        <v>1</v>
      </c>
      <c r="P86" s="250"/>
      <c r="Q86" s="250">
        <f>'May 22'!L57</f>
        <v>1</v>
      </c>
      <c r="R86" s="250"/>
      <c r="S86" s="250">
        <f>'May 24'!L58</f>
        <v>1</v>
      </c>
      <c r="T86" s="250"/>
      <c r="U86" s="250">
        <f>'May 28'!L58</f>
        <v>1</v>
      </c>
      <c r="V86" s="250">
        <f>'MAy 29'!L58</f>
        <v>290</v>
      </c>
      <c r="W86" s="250"/>
      <c r="X86" s="250">
        <f>'May 31'!L59</f>
        <v>1</v>
      </c>
      <c r="Y86" s="203">
        <f t="shared" si="17"/>
        <v>574</v>
      </c>
      <c r="Z86" s="256">
        <v>160.0</v>
      </c>
      <c r="AA86" s="247">
        <f t="shared" si="18"/>
        <v>91840</v>
      </c>
      <c r="AB86" s="29"/>
      <c r="AC86" s="29"/>
    </row>
    <row r="87">
      <c r="A87" s="202" t="s">
        <v>56</v>
      </c>
      <c r="B87" s="250">
        <f>'May 2'!K52</f>
        <v>112</v>
      </c>
      <c r="C87" s="250">
        <f>'May 3'!L53</f>
        <v>2</v>
      </c>
      <c r="D87" s="250">
        <f>'May 4'!L54</f>
        <v>1</v>
      </c>
      <c r="E87" s="250"/>
      <c r="F87" s="250">
        <f>'May 7'!L54</f>
        <v>4</v>
      </c>
      <c r="G87" s="250">
        <f>'May 8'!L54</f>
        <v>1</v>
      </c>
      <c r="H87" s="250">
        <f>'May 9'!L54</f>
        <v>2</v>
      </c>
      <c r="I87" s="250">
        <f>'May 10'!L54</f>
        <v>3</v>
      </c>
      <c r="J87" s="250">
        <f>'May 13'!L54</f>
        <v>1</v>
      </c>
      <c r="K87" s="250">
        <f>'May 14'!L54</f>
        <v>2</v>
      </c>
      <c r="L87" s="250"/>
      <c r="M87" s="250">
        <f>'May 16'!L58</f>
        <v>3</v>
      </c>
      <c r="N87" s="250"/>
      <c r="O87" s="250">
        <f>'May 20'!L58</f>
        <v>2</v>
      </c>
      <c r="P87" s="250"/>
      <c r="Q87" s="250">
        <f>'May 22'!L58</f>
        <v>2</v>
      </c>
      <c r="R87" s="250">
        <f>'May 23'!L59</f>
        <v>2</v>
      </c>
      <c r="S87" s="250"/>
      <c r="T87" s="250"/>
      <c r="U87" s="250">
        <f>'May 28'!L59</f>
        <v>1</v>
      </c>
      <c r="V87" s="250"/>
      <c r="W87" s="250">
        <f>'May 30'!L60</f>
        <v>2</v>
      </c>
      <c r="X87" s="250">
        <f>'May 31'!L60</f>
        <v>2</v>
      </c>
      <c r="Y87" s="203">
        <f t="shared" si="17"/>
        <v>142</v>
      </c>
      <c r="Z87" s="256">
        <v>300.0</v>
      </c>
      <c r="AA87" s="247">
        <f t="shared" si="18"/>
        <v>42600</v>
      </c>
      <c r="AB87" s="29"/>
      <c r="AC87" s="29"/>
    </row>
    <row r="88">
      <c r="A88" s="259" t="s">
        <v>182</v>
      </c>
      <c r="B88" s="250">
        <f>'May 2'!K53</f>
        <v>127</v>
      </c>
      <c r="C88" s="250">
        <f>'May 3'!L54</f>
        <v>4</v>
      </c>
      <c r="D88" s="250">
        <f>'May 4'!L55</f>
        <v>2</v>
      </c>
      <c r="E88" s="250"/>
      <c r="F88" s="250"/>
      <c r="G88" s="250"/>
      <c r="H88" s="250"/>
      <c r="I88" s="250">
        <f>'May 10'!L55</f>
        <v>6</v>
      </c>
      <c r="J88" s="250"/>
      <c r="K88" s="250">
        <f>'May 14'!L55</f>
        <v>4</v>
      </c>
      <c r="L88" s="250"/>
      <c r="M88" s="250">
        <f>'May 16'!L59</f>
        <v>7</v>
      </c>
      <c r="N88" s="250">
        <f>'May 17'!L59</f>
        <v>10</v>
      </c>
      <c r="O88" s="250"/>
      <c r="P88" s="250"/>
      <c r="Q88" s="250"/>
      <c r="R88" s="250"/>
      <c r="S88" s="250"/>
      <c r="T88" s="250"/>
      <c r="U88" s="250"/>
      <c r="V88" s="250"/>
      <c r="W88" s="250"/>
      <c r="X88" s="250"/>
      <c r="Y88" s="203">
        <f t="shared" si="17"/>
        <v>160</v>
      </c>
      <c r="Z88" s="257">
        <v>150.0</v>
      </c>
      <c r="AA88" s="247">
        <f t="shared" si="18"/>
        <v>24000</v>
      </c>
      <c r="AB88" s="29"/>
      <c r="AC88" s="29"/>
    </row>
    <row r="89">
      <c r="A89" s="202" t="s">
        <v>58</v>
      </c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03">
        <f t="shared" si="17"/>
        <v>0</v>
      </c>
      <c r="Z89" s="256">
        <v>500.0</v>
      </c>
      <c r="AA89" s="247">
        <f t="shared" si="18"/>
        <v>0</v>
      </c>
      <c r="AB89" s="29"/>
      <c r="AC89" s="29"/>
    </row>
    <row r="90">
      <c r="A90" s="202" t="s">
        <v>59</v>
      </c>
      <c r="B90" s="250">
        <f>'May 2'!K55</f>
        <v>60</v>
      </c>
      <c r="C90" s="250">
        <f>'May 3'!L56</f>
        <v>16</v>
      </c>
      <c r="D90" s="250"/>
      <c r="E90" s="250"/>
      <c r="F90" s="250">
        <f>'May 7'!L57</f>
        <v>2</v>
      </c>
      <c r="G90" s="250">
        <f>'May 8'!L57</f>
        <v>3</v>
      </c>
      <c r="H90" s="250">
        <f>'May 9'!L57</f>
        <v>3</v>
      </c>
      <c r="I90" s="250">
        <f>'May 10'!L57</f>
        <v>4</v>
      </c>
      <c r="J90" s="250">
        <f>'May 13'!L57</f>
        <v>2</v>
      </c>
      <c r="K90" s="250">
        <f>'May 14'!L57</f>
        <v>2</v>
      </c>
      <c r="L90" s="250">
        <f>'May 15'!L58</f>
        <v>1</v>
      </c>
      <c r="M90" s="250">
        <f>'May 16'!L61</f>
        <v>33</v>
      </c>
      <c r="N90" s="250">
        <f>'May 17'!L61</f>
        <v>2</v>
      </c>
      <c r="O90" s="250"/>
      <c r="P90" s="250">
        <f>'May 21'!L61</f>
        <v>2</v>
      </c>
      <c r="Q90" s="250">
        <f>'May 22'!L61</f>
        <v>2</v>
      </c>
      <c r="R90" s="250"/>
      <c r="S90" s="250">
        <f>'May 24'!L62</f>
        <v>1</v>
      </c>
      <c r="T90" s="250"/>
      <c r="U90" s="250">
        <f>'May 28'!L62</f>
        <v>3</v>
      </c>
      <c r="V90" s="250"/>
      <c r="W90" s="250">
        <f>'May 30'!L63</f>
        <v>3</v>
      </c>
      <c r="X90" s="250">
        <f>'May 31'!L63</f>
        <v>3</v>
      </c>
      <c r="Y90" s="203">
        <f t="shared" si="17"/>
        <v>142</v>
      </c>
      <c r="Z90" s="256">
        <v>350.0</v>
      </c>
      <c r="AA90" s="247">
        <f t="shared" si="18"/>
        <v>49700</v>
      </c>
      <c r="AB90" s="29"/>
      <c r="AC90" s="29"/>
    </row>
    <row r="91">
      <c r="A91" s="260" t="s">
        <v>183</v>
      </c>
      <c r="B91" s="261"/>
      <c r="C91" s="261"/>
      <c r="D91" s="261"/>
      <c r="E91" s="250"/>
      <c r="F91" s="250">
        <f>'May 7'!L58</f>
        <v>41</v>
      </c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0"/>
      <c r="Y91" s="203">
        <f t="shared" si="17"/>
        <v>41</v>
      </c>
      <c r="Z91" s="262">
        <v>250.0</v>
      </c>
      <c r="AA91" s="253">
        <f t="shared" si="18"/>
        <v>10250</v>
      </c>
      <c r="AB91" s="29"/>
      <c r="AC91" s="29"/>
    </row>
    <row r="92">
      <c r="A92" s="214" t="s">
        <v>60</v>
      </c>
      <c r="B92" s="261">
        <f>'May 2'!K56</f>
        <v>260</v>
      </c>
      <c r="C92" s="261"/>
      <c r="D92" s="253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50"/>
      <c r="X92" s="250"/>
      <c r="Y92" s="203">
        <f t="shared" si="17"/>
        <v>260</v>
      </c>
      <c r="Z92" s="263">
        <v>250.0</v>
      </c>
      <c r="AA92" s="253">
        <f t="shared" si="18"/>
        <v>65000</v>
      </c>
      <c r="AB92" s="29"/>
      <c r="AC92" s="29"/>
    </row>
    <row r="93">
      <c r="A93" s="264" t="s">
        <v>26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6"/>
      <c r="AA93" s="267">
        <f>SUM(AA71:AA92)</f>
        <v>446490</v>
      </c>
      <c r="AB93" s="29"/>
      <c r="AC93" s="29"/>
    </row>
    <row r="94">
      <c r="A94" s="196" t="s">
        <v>79</v>
      </c>
      <c r="B94" s="197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  <c r="AA94" s="198"/>
      <c r="AB94" s="199"/>
    </row>
    <row r="95">
      <c r="A95" s="268" t="s">
        <v>184</v>
      </c>
      <c r="B95" s="269">
        <f>'May 2'!K82</f>
        <v>16</v>
      </c>
      <c r="C95" s="269">
        <f>'May 3'!L96</f>
        <v>4</v>
      </c>
      <c r="D95" s="269">
        <f>'May 4'!L97</f>
        <v>2</v>
      </c>
      <c r="E95" s="269">
        <f>'May 6'!L97</f>
        <v>7</v>
      </c>
      <c r="F95" s="269">
        <f>'May 7'!L98</f>
        <v>1</v>
      </c>
      <c r="G95" s="269">
        <f>'May 8'!L98</f>
        <v>8</v>
      </c>
      <c r="H95" s="269">
        <f>'May 9'!L98</f>
        <v>5</v>
      </c>
      <c r="I95" s="269">
        <f>'May 10'!L98</f>
        <v>5</v>
      </c>
      <c r="J95" s="269">
        <f>'May 13'!L98</f>
        <v>1</v>
      </c>
      <c r="K95" s="269">
        <f>'May 14'!L98</f>
        <v>7</v>
      </c>
      <c r="L95" s="269">
        <f>'May 15'!L99</f>
        <v>2</v>
      </c>
      <c r="M95" s="269">
        <f>'May 16'!L102</f>
        <v>2</v>
      </c>
      <c r="N95" s="269">
        <f>'May 17'!L102</f>
        <v>33</v>
      </c>
      <c r="O95" s="269">
        <f>'May 20'!L102</f>
        <v>2</v>
      </c>
      <c r="P95" s="269">
        <f>'May 21'!L102</f>
        <v>1</v>
      </c>
      <c r="Q95" s="269">
        <f>'May 22'!L102</f>
        <v>2</v>
      </c>
      <c r="R95" s="269">
        <f>'May 23'!L103</f>
        <v>2</v>
      </c>
      <c r="S95" s="269">
        <f>'May 24'!L103</f>
        <v>4</v>
      </c>
      <c r="T95" s="269">
        <f>'May 27'!L104</f>
        <v>3</v>
      </c>
      <c r="U95" s="269">
        <f>'May 28'!L104</f>
        <v>2</v>
      </c>
      <c r="V95" s="269">
        <f>'MAy 29'!L104</f>
        <v>0</v>
      </c>
      <c r="W95" s="269">
        <f>'May 30'!L105</f>
        <v>1</v>
      </c>
      <c r="X95" s="269">
        <f>'May 31'!L105</f>
        <v>6</v>
      </c>
      <c r="Y95" s="203">
        <f>sum(B95:X95)</f>
        <v>116</v>
      </c>
      <c r="Z95" s="203">
        <v>500.0</v>
      </c>
      <c r="AA95" s="204">
        <f>Z95*Y95</f>
        <v>58000</v>
      </c>
      <c r="AB95" s="199"/>
    </row>
    <row r="96">
      <c r="A96" s="270" t="s">
        <v>26</v>
      </c>
      <c r="B96" s="271"/>
      <c r="C96" s="271"/>
      <c r="D96" s="271"/>
      <c r="E96" s="271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2"/>
      <c r="AA96" s="273">
        <f>AA95</f>
        <v>58000</v>
      </c>
      <c r="AB96" s="199"/>
    </row>
    <row r="97">
      <c r="A97" s="29"/>
      <c r="B97" s="274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Z97" s="275" t="s">
        <v>185</v>
      </c>
      <c r="AA97" s="276">
        <f>AA11+AA23+AA35+AA48+AA61+AA66+AA70+AA93+AA96</f>
        <v>1067786</v>
      </c>
      <c r="AB97" s="29"/>
    </row>
    <row r="98">
      <c r="A98" s="29"/>
      <c r="B98" s="274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75" t="s">
        <v>186</v>
      </c>
      <c r="AA98" s="277"/>
      <c r="AB98" s="29"/>
    </row>
    <row r="99">
      <c r="A99" s="278"/>
      <c r="B99" s="274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79" t="s">
        <v>187</v>
      </c>
      <c r="AA99" s="280">
        <f>AA11+AA23+AA35+AA48+AA61+AA66+AA96</f>
        <v>621296</v>
      </c>
      <c r="AB99" s="29"/>
    </row>
    <row r="100">
      <c r="A100" s="29"/>
      <c r="B100" s="274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29"/>
      <c r="B101" s="274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>
      <c r="A102" s="29"/>
      <c r="B102" s="274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278"/>
      <c r="B103" s="274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>
      <c r="A104" s="29"/>
      <c r="B104" s="274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29"/>
      <c r="B105" s="274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>
      <c r="A106" s="29"/>
      <c r="B106" s="274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281"/>
      <c r="B107" s="282"/>
    </row>
    <row r="108">
      <c r="B108" s="282"/>
    </row>
    <row r="109">
      <c r="A109" s="281"/>
      <c r="B109" s="282"/>
    </row>
    <row r="110">
      <c r="A110" s="281"/>
      <c r="B110" s="282"/>
    </row>
    <row r="111">
      <c r="B111" s="282"/>
    </row>
    <row r="112">
      <c r="B112" s="282"/>
    </row>
    <row r="113">
      <c r="B113" s="282"/>
    </row>
    <row r="114">
      <c r="B114" s="282"/>
    </row>
    <row r="115">
      <c r="B115" s="282"/>
    </row>
    <row r="116">
      <c r="B116" s="282"/>
    </row>
    <row r="117">
      <c r="B117" s="282"/>
    </row>
    <row r="118">
      <c r="B118" s="282"/>
    </row>
    <row r="119">
      <c r="B119" s="282"/>
    </row>
    <row r="120">
      <c r="B120" s="282"/>
    </row>
    <row r="121">
      <c r="B121" s="282"/>
    </row>
    <row r="122">
      <c r="B122" s="282"/>
    </row>
    <row r="123">
      <c r="B123" s="282"/>
    </row>
    <row r="124">
      <c r="B124" s="282"/>
    </row>
    <row r="125">
      <c r="B125" s="282"/>
    </row>
    <row r="126">
      <c r="B126" s="282"/>
    </row>
    <row r="127">
      <c r="B127" s="282"/>
    </row>
    <row r="128">
      <c r="B128" s="282"/>
    </row>
    <row r="129">
      <c r="B129" s="282"/>
    </row>
    <row r="130">
      <c r="B130" s="282"/>
    </row>
    <row r="131">
      <c r="B131" s="282"/>
    </row>
    <row r="132">
      <c r="B132" s="282"/>
    </row>
    <row r="133">
      <c r="B133" s="282"/>
    </row>
    <row r="134">
      <c r="B134" s="282"/>
    </row>
    <row r="135">
      <c r="B135" s="282"/>
    </row>
    <row r="136">
      <c r="B136" s="282"/>
    </row>
    <row r="137">
      <c r="B137" s="282"/>
    </row>
    <row r="138">
      <c r="B138" s="282"/>
    </row>
    <row r="139">
      <c r="B139" s="282"/>
    </row>
    <row r="140">
      <c r="B140" s="282"/>
    </row>
    <row r="141">
      <c r="B141" s="282"/>
    </row>
    <row r="142">
      <c r="B142" s="282"/>
    </row>
    <row r="143">
      <c r="B143" s="282"/>
    </row>
    <row r="144">
      <c r="B144" s="282"/>
    </row>
    <row r="145">
      <c r="B145" s="282"/>
    </row>
    <row r="146">
      <c r="B146" s="282"/>
    </row>
    <row r="147">
      <c r="B147" s="282"/>
    </row>
    <row r="148">
      <c r="B148" s="282"/>
    </row>
    <row r="149">
      <c r="B149" s="282"/>
    </row>
    <row r="150">
      <c r="B150" s="282"/>
    </row>
    <row r="151">
      <c r="B151" s="282"/>
    </row>
    <row r="152">
      <c r="B152" s="282"/>
    </row>
    <row r="153">
      <c r="B153" s="282"/>
    </row>
    <row r="154">
      <c r="B154" s="282"/>
    </row>
    <row r="155">
      <c r="B155" s="282"/>
    </row>
    <row r="156">
      <c r="B156" s="282"/>
    </row>
    <row r="157">
      <c r="B157" s="282"/>
    </row>
    <row r="158">
      <c r="B158" s="282"/>
    </row>
    <row r="159">
      <c r="B159" s="282"/>
    </row>
    <row r="160">
      <c r="B160" s="282"/>
    </row>
    <row r="161">
      <c r="B161" s="282"/>
    </row>
    <row r="162">
      <c r="B162" s="282"/>
    </row>
    <row r="163">
      <c r="B163" s="282"/>
    </row>
    <row r="164">
      <c r="B164" s="282"/>
    </row>
    <row r="165">
      <c r="B165" s="282"/>
    </row>
    <row r="166">
      <c r="B166" s="282"/>
    </row>
    <row r="167">
      <c r="B167" s="282"/>
    </row>
    <row r="168">
      <c r="B168" s="282"/>
    </row>
    <row r="169">
      <c r="B169" s="282"/>
    </row>
    <row r="170">
      <c r="B170" s="282"/>
    </row>
    <row r="171">
      <c r="B171" s="282"/>
    </row>
    <row r="172">
      <c r="B172" s="282"/>
    </row>
    <row r="173">
      <c r="B173" s="282"/>
    </row>
    <row r="174">
      <c r="B174" s="282"/>
    </row>
    <row r="175">
      <c r="B175" s="282"/>
    </row>
    <row r="176">
      <c r="B176" s="282"/>
    </row>
    <row r="177">
      <c r="B177" s="282"/>
    </row>
    <row r="178">
      <c r="B178" s="282"/>
    </row>
    <row r="179">
      <c r="B179" s="282"/>
    </row>
    <row r="180">
      <c r="B180" s="282"/>
    </row>
    <row r="181">
      <c r="B181" s="282"/>
    </row>
    <row r="182">
      <c r="B182" s="282"/>
    </row>
    <row r="183">
      <c r="B183" s="282"/>
    </row>
    <row r="184">
      <c r="B184" s="282"/>
    </row>
    <row r="185">
      <c r="B185" s="282"/>
    </row>
    <row r="186">
      <c r="B186" s="282"/>
    </row>
    <row r="187">
      <c r="B187" s="282"/>
    </row>
    <row r="188">
      <c r="B188" s="282"/>
    </row>
    <row r="189">
      <c r="B189" s="282"/>
    </row>
    <row r="190">
      <c r="B190" s="282"/>
    </row>
    <row r="191">
      <c r="B191" s="282"/>
    </row>
    <row r="192">
      <c r="B192" s="282"/>
    </row>
    <row r="193">
      <c r="B193" s="282"/>
    </row>
    <row r="194">
      <c r="B194" s="282"/>
    </row>
    <row r="195">
      <c r="B195" s="282"/>
    </row>
    <row r="196">
      <c r="B196" s="282"/>
    </row>
    <row r="197">
      <c r="B197" s="282"/>
    </row>
    <row r="198">
      <c r="B198" s="282"/>
    </row>
    <row r="199">
      <c r="B199" s="282"/>
    </row>
    <row r="200">
      <c r="B200" s="282"/>
    </row>
    <row r="201">
      <c r="B201" s="282"/>
    </row>
    <row r="202">
      <c r="B202" s="282"/>
    </row>
    <row r="203">
      <c r="B203" s="282"/>
    </row>
    <row r="204">
      <c r="B204" s="282"/>
    </row>
    <row r="205">
      <c r="B205" s="282"/>
    </row>
    <row r="206">
      <c r="B206" s="282"/>
    </row>
    <row r="207">
      <c r="B207" s="282"/>
    </row>
    <row r="208">
      <c r="B208" s="282"/>
    </row>
    <row r="209">
      <c r="B209" s="282"/>
    </row>
    <row r="210">
      <c r="B210" s="282"/>
    </row>
    <row r="211">
      <c r="B211" s="282"/>
    </row>
    <row r="212">
      <c r="B212" s="282"/>
    </row>
    <row r="213">
      <c r="B213" s="282"/>
    </row>
    <row r="214">
      <c r="B214" s="282"/>
    </row>
    <row r="215">
      <c r="B215" s="282"/>
    </row>
    <row r="216">
      <c r="B216" s="282"/>
    </row>
    <row r="217">
      <c r="B217" s="282"/>
    </row>
    <row r="218">
      <c r="B218" s="282"/>
    </row>
    <row r="219">
      <c r="B219" s="282"/>
    </row>
    <row r="220">
      <c r="B220" s="282"/>
    </row>
    <row r="221">
      <c r="B221" s="282"/>
    </row>
    <row r="222">
      <c r="B222" s="282"/>
    </row>
    <row r="223">
      <c r="B223" s="282"/>
    </row>
    <row r="224">
      <c r="B224" s="282"/>
    </row>
    <row r="225">
      <c r="B225" s="282"/>
    </row>
    <row r="226">
      <c r="B226" s="282"/>
    </row>
    <row r="227">
      <c r="B227" s="282"/>
    </row>
    <row r="228">
      <c r="B228" s="282"/>
    </row>
    <row r="229">
      <c r="B229" s="282"/>
    </row>
    <row r="230">
      <c r="B230" s="282"/>
    </row>
    <row r="231">
      <c r="B231" s="282"/>
    </row>
    <row r="232">
      <c r="B232" s="282"/>
    </row>
    <row r="233">
      <c r="B233" s="282"/>
    </row>
    <row r="234">
      <c r="B234" s="282"/>
    </row>
    <row r="235">
      <c r="B235" s="282"/>
    </row>
    <row r="236">
      <c r="B236" s="282"/>
    </row>
    <row r="237">
      <c r="B237" s="282"/>
    </row>
    <row r="238">
      <c r="B238" s="282"/>
    </row>
    <row r="239">
      <c r="B239" s="282"/>
    </row>
    <row r="240">
      <c r="B240" s="282"/>
    </row>
    <row r="241">
      <c r="B241" s="282"/>
    </row>
    <row r="242">
      <c r="B242" s="282"/>
    </row>
    <row r="243">
      <c r="B243" s="282"/>
    </row>
    <row r="244">
      <c r="B244" s="282"/>
    </row>
    <row r="245">
      <c r="B245" s="282"/>
    </row>
    <row r="246">
      <c r="B246" s="282"/>
    </row>
    <row r="247">
      <c r="B247" s="282"/>
    </row>
    <row r="248">
      <c r="B248" s="282"/>
    </row>
    <row r="249">
      <c r="B249" s="282"/>
    </row>
    <row r="250">
      <c r="B250" s="282"/>
    </row>
    <row r="251">
      <c r="B251" s="282"/>
    </row>
    <row r="252">
      <c r="B252" s="282"/>
    </row>
    <row r="253">
      <c r="B253" s="282"/>
    </row>
    <row r="254">
      <c r="B254" s="282"/>
    </row>
    <row r="255">
      <c r="B255" s="282"/>
    </row>
    <row r="256">
      <c r="B256" s="282"/>
    </row>
    <row r="257">
      <c r="B257" s="282"/>
    </row>
    <row r="258">
      <c r="B258" s="282"/>
    </row>
    <row r="259">
      <c r="B259" s="282"/>
    </row>
    <row r="260">
      <c r="B260" s="282"/>
    </row>
    <row r="261">
      <c r="B261" s="282"/>
    </row>
    <row r="262">
      <c r="B262" s="282"/>
    </row>
    <row r="263">
      <c r="B263" s="282"/>
    </row>
    <row r="264">
      <c r="B264" s="282"/>
    </row>
    <row r="265">
      <c r="B265" s="282"/>
    </row>
    <row r="266">
      <c r="B266" s="282"/>
    </row>
    <row r="267">
      <c r="B267" s="282"/>
    </row>
    <row r="268">
      <c r="B268" s="282"/>
    </row>
    <row r="269">
      <c r="B269" s="282"/>
    </row>
    <row r="270">
      <c r="B270" s="282"/>
    </row>
    <row r="271">
      <c r="B271" s="282"/>
    </row>
    <row r="272">
      <c r="B272" s="282"/>
    </row>
    <row r="273">
      <c r="B273" s="282"/>
    </row>
    <row r="274">
      <c r="B274" s="282"/>
    </row>
    <row r="275">
      <c r="B275" s="282"/>
    </row>
    <row r="276">
      <c r="B276" s="282"/>
    </row>
    <row r="277">
      <c r="B277" s="282"/>
    </row>
    <row r="278">
      <c r="B278" s="282"/>
    </row>
    <row r="279">
      <c r="B279" s="282"/>
    </row>
    <row r="280">
      <c r="B280" s="282"/>
    </row>
    <row r="281">
      <c r="B281" s="282"/>
    </row>
    <row r="282">
      <c r="B282" s="282"/>
    </row>
    <row r="283">
      <c r="B283" s="282"/>
    </row>
    <row r="284">
      <c r="B284" s="282"/>
    </row>
    <row r="285">
      <c r="B285" s="282"/>
    </row>
    <row r="286">
      <c r="B286" s="282"/>
    </row>
    <row r="287">
      <c r="B287" s="282"/>
    </row>
    <row r="288">
      <c r="B288" s="282"/>
    </row>
    <row r="289">
      <c r="B289" s="282"/>
    </row>
    <row r="290">
      <c r="B290" s="282"/>
    </row>
    <row r="291">
      <c r="B291" s="282"/>
    </row>
    <row r="292">
      <c r="B292" s="282"/>
    </row>
    <row r="293">
      <c r="B293" s="282"/>
    </row>
    <row r="294">
      <c r="B294" s="282"/>
    </row>
    <row r="295">
      <c r="B295" s="282"/>
    </row>
    <row r="296">
      <c r="B296" s="282"/>
    </row>
    <row r="297">
      <c r="B297" s="282"/>
    </row>
    <row r="298">
      <c r="B298" s="282"/>
    </row>
    <row r="299">
      <c r="B299" s="282"/>
    </row>
    <row r="300">
      <c r="B300" s="282"/>
    </row>
    <row r="301">
      <c r="B301" s="282"/>
    </row>
    <row r="302">
      <c r="B302" s="282"/>
    </row>
    <row r="303">
      <c r="B303" s="282"/>
    </row>
    <row r="304">
      <c r="B304" s="282"/>
    </row>
    <row r="305">
      <c r="B305" s="282"/>
    </row>
    <row r="306">
      <c r="B306" s="282"/>
    </row>
    <row r="307">
      <c r="B307" s="282"/>
    </row>
    <row r="308">
      <c r="B308" s="282"/>
    </row>
    <row r="309">
      <c r="B309" s="282"/>
    </row>
    <row r="310">
      <c r="B310" s="282"/>
    </row>
    <row r="311">
      <c r="B311" s="282"/>
    </row>
    <row r="312">
      <c r="B312" s="282"/>
    </row>
    <row r="313">
      <c r="B313" s="282"/>
    </row>
    <row r="314">
      <c r="B314" s="282"/>
    </row>
    <row r="315">
      <c r="B315" s="282"/>
    </row>
    <row r="316">
      <c r="B316" s="282"/>
    </row>
    <row r="317">
      <c r="B317" s="282"/>
    </row>
    <row r="318">
      <c r="B318" s="282"/>
    </row>
    <row r="319">
      <c r="B319" s="282"/>
    </row>
    <row r="320">
      <c r="B320" s="282"/>
    </row>
    <row r="321">
      <c r="B321" s="282"/>
    </row>
    <row r="322">
      <c r="B322" s="282"/>
    </row>
    <row r="323">
      <c r="B323" s="282"/>
    </row>
    <row r="324">
      <c r="B324" s="282"/>
    </row>
    <row r="325">
      <c r="B325" s="282"/>
    </row>
    <row r="326">
      <c r="B326" s="282"/>
    </row>
    <row r="327">
      <c r="B327" s="282"/>
    </row>
    <row r="328">
      <c r="B328" s="282"/>
    </row>
    <row r="329">
      <c r="B329" s="282"/>
    </row>
    <row r="330">
      <c r="B330" s="282"/>
    </row>
    <row r="331">
      <c r="B331" s="282"/>
    </row>
    <row r="332">
      <c r="B332" s="282"/>
    </row>
    <row r="333">
      <c r="B333" s="282"/>
    </row>
    <row r="334">
      <c r="B334" s="282"/>
    </row>
    <row r="335">
      <c r="B335" s="282"/>
    </row>
    <row r="336">
      <c r="B336" s="282"/>
    </row>
    <row r="337">
      <c r="B337" s="282"/>
    </row>
    <row r="338">
      <c r="B338" s="282"/>
    </row>
    <row r="339">
      <c r="B339" s="282"/>
    </row>
    <row r="340">
      <c r="B340" s="282"/>
    </row>
    <row r="341">
      <c r="B341" s="282"/>
    </row>
    <row r="342">
      <c r="B342" s="282"/>
    </row>
    <row r="343">
      <c r="B343" s="282"/>
    </row>
    <row r="344">
      <c r="B344" s="282"/>
    </row>
    <row r="345">
      <c r="B345" s="282"/>
    </row>
    <row r="346">
      <c r="B346" s="282"/>
    </row>
    <row r="347">
      <c r="B347" s="282"/>
    </row>
    <row r="348">
      <c r="B348" s="282"/>
    </row>
    <row r="349">
      <c r="B349" s="282"/>
    </row>
    <row r="350">
      <c r="B350" s="282"/>
    </row>
    <row r="351">
      <c r="B351" s="282"/>
    </row>
    <row r="352">
      <c r="B352" s="282"/>
    </row>
    <row r="353">
      <c r="B353" s="282"/>
    </row>
    <row r="354">
      <c r="B354" s="282"/>
    </row>
    <row r="355">
      <c r="B355" s="282"/>
    </row>
    <row r="356">
      <c r="B356" s="282"/>
    </row>
    <row r="357">
      <c r="B357" s="282"/>
    </row>
    <row r="358">
      <c r="B358" s="282"/>
    </row>
    <row r="359">
      <c r="B359" s="282"/>
    </row>
    <row r="360">
      <c r="B360" s="282"/>
    </row>
    <row r="361">
      <c r="B361" s="282"/>
    </row>
    <row r="362">
      <c r="B362" s="282"/>
    </row>
    <row r="363">
      <c r="B363" s="282"/>
    </row>
    <row r="364">
      <c r="B364" s="282"/>
    </row>
    <row r="365">
      <c r="B365" s="282"/>
    </row>
    <row r="366">
      <c r="B366" s="282"/>
    </row>
    <row r="367">
      <c r="B367" s="282"/>
    </row>
    <row r="368">
      <c r="B368" s="282"/>
    </row>
    <row r="369">
      <c r="B369" s="282"/>
    </row>
    <row r="370">
      <c r="B370" s="282"/>
    </row>
    <row r="371">
      <c r="B371" s="282"/>
    </row>
    <row r="372">
      <c r="B372" s="282"/>
    </row>
    <row r="373">
      <c r="B373" s="282"/>
    </row>
    <row r="374">
      <c r="B374" s="282"/>
    </row>
    <row r="375">
      <c r="B375" s="282"/>
    </row>
    <row r="376">
      <c r="B376" s="282"/>
    </row>
    <row r="377">
      <c r="B377" s="282"/>
    </row>
    <row r="378">
      <c r="B378" s="282"/>
    </row>
    <row r="379">
      <c r="B379" s="282"/>
    </row>
    <row r="380">
      <c r="B380" s="282"/>
    </row>
    <row r="381">
      <c r="B381" s="282"/>
    </row>
    <row r="382">
      <c r="B382" s="282"/>
    </row>
    <row r="383">
      <c r="B383" s="282"/>
    </row>
    <row r="384">
      <c r="B384" s="282"/>
    </row>
    <row r="385">
      <c r="B385" s="282"/>
    </row>
    <row r="386">
      <c r="B386" s="282"/>
    </row>
    <row r="387">
      <c r="B387" s="282"/>
    </row>
    <row r="388">
      <c r="B388" s="282"/>
    </row>
    <row r="389">
      <c r="B389" s="282"/>
    </row>
    <row r="390">
      <c r="B390" s="282"/>
    </row>
    <row r="391">
      <c r="B391" s="282"/>
    </row>
    <row r="392">
      <c r="B392" s="282"/>
    </row>
    <row r="393">
      <c r="B393" s="282"/>
    </row>
    <row r="394">
      <c r="B394" s="282"/>
    </row>
    <row r="395">
      <c r="B395" s="282"/>
    </row>
    <row r="396">
      <c r="B396" s="282"/>
    </row>
    <row r="397">
      <c r="B397" s="282"/>
    </row>
    <row r="398">
      <c r="B398" s="282"/>
    </row>
    <row r="399">
      <c r="B399" s="282"/>
    </row>
    <row r="400">
      <c r="B400" s="282"/>
    </row>
    <row r="401">
      <c r="B401" s="282"/>
    </row>
    <row r="402">
      <c r="B402" s="282"/>
    </row>
    <row r="403">
      <c r="B403" s="282"/>
    </row>
    <row r="404">
      <c r="B404" s="282"/>
    </row>
    <row r="405">
      <c r="B405" s="282"/>
    </row>
    <row r="406">
      <c r="B406" s="282"/>
    </row>
    <row r="407">
      <c r="B407" s="282"/>
    </row>
    <row r="408">
      <c r="B408" s="282"/>
    </row>
    <row r="409">
      <c r="B409" s="282"/>
    </row>
    <row r="410">
      <c r="B410" s="282"/>
    </row>
    <row r="411">
      <c r="B411" s="282"/>
    </row>
    <row r="412">
      <c r="B412" s="282"/>
    </row>
    <row r="413">
      <c r="B413" s="282"/>
    </row>
    <row r="414">
      <c r="B414" s="282"/>
    </row>
    <row r="415">
      <c r="B415" s="282"/>
    </row>
    <row r="416">
      <c r="B416" s="282"/>
    </row>
    <row r="417">
      <c r="B417" s="282"/>
    </row>
    <row r="418">
      <c r="B418" s="282"/>
    </row>
    <row r="419">
      <c r="B419" s="282"/>
    </row>
    <row r="420">
      <c r="B420" s="282"/>
    </row>
    <row r="421">
      <c r="B421" s="282"/>
    </row>
    <row r="422">
      <c r="B422" s="282"/>
    </row>
    <row r="423">
      <c r="B423" s="282"/>
    </row>
    <row r="424">
      <c r="B424" s="282"/>
    </row>
    <row r="425">
      <c r="B425" s="282"/>
    </row>
    <row r="426">
      <c r="B426" s="282"/>
    </row>
    <row r="427">
      <c r="B427" s="282"/>
    </row>
    <row r="428">
      <c r="B428" s="282"/>
    </row>
    <row r="429">
      <c r="B429" s="282"/>
    </row>
    <row r="430">
      <c r="B430" s="282"/>
    </row>
    <row r="431">
      <c r="B431" s="282"/>
    </row>
    <row r="432">
      <c r="B432" s="282"/>
    </row>
    <row r="433">
      <c r="B433" s="282"/>
    </row>
    <row r="434">
      <c r="B434" s="282"/>
    </row>
    <row r="435">
      <c r="B435" s="282"/>
    </row>
    <row r="436">
      <c r="B436" s="282"/>
    </row>
    <row r="437">
      <c r="B437" s="282"/>
    </row>
    <row r="438">
      <c r="B438" s="282"/>
    </row>
    <row r="439">
      <c r="B439" s="282"/>
    </row>
    <row r="440">
      <c r="B440" s="282"/>
    </row>
    <row r="441">
      <c r="B441" s="282"/>
    </row>
    <row r="442">
      <c r="B442" s="282"/>
    </row>
    <row r="443">
      <c r="B443" s="282"/>
    </row>
    <row r="444">
      <c r="B444" s="282"/>
    </row>
    <row r="445">
      <c r="B445" s="282"/>
    </row>
    <row r="446">
      <c r="B446" s="282"/>
    </row>
    <row r="447">
      <c r="B447" s="282"/>
    </row>
    <row r="448">
      <c r="B448" s="282"/>
    </row>
    <row r="449">
      <c r="B449" s="282"/>
    </row>
    <row r="450">
      <c r="B450" s="282"/>
    </row>
    <row r="451">
      <c r="B451" s="282"/>
    </row>
    <row r="452">
      <c r="B452" s="282"/>
    </row>
    <row r="453">
      <c r="B453" s="282"/>
    </row>
    <row r="454">
      <c r="B454" s="282"/>
    </row>
    <row r="455">
      <c r="B455" s="282"/>
    </row>
    <row r="456">
      <c r="B456" s="282"/>
    </row>
    <row r="457">
      <c r="B457" s="282"/>
    </row>
    <row r="458">
      <c r="B458" s="282"/>
    </row>
    <row r="459">
      <c r="B459" s="282"/>
    </row>
    <row r="460">
      <c r="B460" s="282"/>
    </row>
    <row r="461">
      <c r="B461" s="282"/>
    </row>
    <row r="462">
      <c r="B462" s="282"/>
    </row>
    <row r="463">
      <c r="B463" s="282"/>
    </row>
    <row r="464">
      <c r="B464" s="282"/>
    </row>
    <row r="465">
      <c r="B465" s="282"/>
    </row>
    <row r="466">
      <c r="B466" s="282"/>
    </row>
    <row r="467">
      <c r="B467" s="282"/>
    </row>
    <row r="468">
      <c r="B468" s="282"/>
    </row>
    <row r="469">
      <c r="B469" s="282"/>
    </row>
    <row r="470">
      <c r="B470" s="282"/>
    </row>
    <row r="471">
      <c r="B471" s="282"/>
    </row>
    <row r="472">
      <c r="B472" s="282"/>
    </row>
    <row r="473">
      <c r="B473" s="282"/>
    </row>
    <row r="474">
      <c r="B474" s="282"/>
    </row>
    <row r="475">
      <c r="B475" s="282"/>
    </row>
    <row r="476">
      <c r="B476" s="282"/>
    </row>
    <row r="477">
      <c r="B477" s="282"/>
    </row>
    <row r="478">
      <c r="B478" s="282"/>
    </row>
    <row r="479">
      <c r="B479" s="282"/>
    </row>
    <row r="480">
      <c r="B480" s="282"/>
    </row>
    <row r="481">
      <c r="B481" s="282"/>
    </row>
    <row r="482">
      <c r="B482" s="282"/>
    </row>
    <row r="483">
      <c r="B483" s="282"/>
    </row>
    <row r="484">
      <c r="B484" s="282"/>
    </row>
    <row r="485">
      <c r="B485" s="282"/>
    </row>
    <row r="486">
      <c r="B486" s="282"/>
    </row>
    <row r="487">
      <c r="B487" s="282"/>
    </row>
    <row r="488">
      <c r="B488" s="282"/>
    </row>
    <row r="489">
      <c r="B489" s="282"/>
    </row>
    <row r="490">
      <c r="B490" s="282"/>
    </row>
    <row r="491">
      <c r="B491" s="282"/>
    </row>
    <row r="492">
      <c r="B492" s="282"/>
    </row>
    <row r="493">
      <c r="B493" s="282"/>
    </row>
    <row r="494">
      <c r="B494" s="282"/>
    </row>
    <row r="495">
      <c r="B495" s="282"/>
    </row>
    <row r="496">
      <c r="B496" s="282"/>
    </row>
    <row r="497">
      <c r="B497" s="282"/>
    </row>
    <row r="498">
      <c r="B498" s="282"/>
    </row>
    <row r="499">
      <c r="B499" s="282"/>
    </row>
    <row r="500">
      <c r="B500" s="282"/>
    </row>
    <row r="501">
      <c r="B501" s="282"/>
    </row>
    <row r="502">
      <c r="B502" s="282"/>
    </row>
    <row r="503">
      <c r="B503" s="282"/>
    </row>
    <row r="504">
      <c r="B504" s="282"/>
    </row>
    <row r="505">
      <c r="B505" s="282"/>
    </row>
    <row r="506">
      <c r="B506" s="282"/>
    </row>
    <row r="507">
      <c r="B507" s="282"/>
    </row>
    <row r="508">
      <c r="B508" s="282"/>
    </row>
    <row r="509">
      <c r="B509" s="282"/>
    </row>
    <row r="510">
      <c r="B510" s="282"/>
    </row>
    <row r="511">
      <c r="B511" s="282"/>
    </row>
    <row r="512">
      <c r="B512" s="282"/>
    </row>
    <row r="513">
      <c r="B513" s="282"/>
    </row>
    <row r="514">
      <c r="B514" s="282"/>
    </row>
    <row r="515">
      <c r="B515" s="282"/>
    </row>
    <row r="516">
      <c r="B516" s="282"/>
    </row>
    <row r="517">
      <c r="B517" s="282"/>
    </row>
    <row r="518">
      <c r="B518" s="282"/>
    </row>
    <row r="519">
      <c r="B519" s="282"/>
    </row>
    <row r="520">
      <c r="B520" s="282"/>
    </row>
    <row r="521">
      <c r="B521" s="282"/>
    </row>
    <row r="522">
      <c r="B522" s="282"/>
    </row>
    <row r="523">
      <c r="B523" s="282"/>
    </row>
    <row r="524">
      <c r="B524" s="282"/>
    </row>
    <row r="525">
      <c r="B525" s="282"/>
    </row>
    <row r="526">
      <c r="B526" s="282"/>
    </row>
    <row r="527">
      <c r="B527" s="282"/>
    </row>
    <row r="528">
      <c r="B528" s="282"/>
    </row>
    <row r="529">
      <c r="B529" s="282"/>
    </row>
    <row r="530">
      <c r="B530" s="282"/>
    </row>
    <row r="531">
      <c r="B531" s="282"/>
    </row>
    <row r="532">
      <c r="B532" s="282"/>
    </row>
    <row r="533">
      <c r="B533" s="282"/>
    </row>
    <row r="534">
      <c r="B534" s="282"/>
    </row>
    <row r="535">
      <c r="B535" s="282"/>
    </row>
    <row r="536">
      <c r="B536" s="282"/>
    </row>
    <row r="537">
      <c r="B537" s="282"/>
    </row>
    <row r="538">
      <c r="B538" s="282"/>
    </row>
    <row r="539">
      <c r="B539" s="282"/>
    </row>
    <row r="540">
      <c r="B540" s="282"/>
    </row>
    <row r="541">
      <c r="B541" s="282"/>
    </row>
    <row r="542">
      <c r="B542" s="282"/>
    </row>
    <row r="543">
      <c r="B543" s="282"/>
    </row>
    <row r="544">
      <c r="B544" s="282"/>
    </row>
    <row r="545">
      <c r="B545" s="282"/>
    </row>
    <row r="546">
      <c r="B546" s="282"/>
    </row>
    <row r="547">
      <c r="B547" s="282"/>
    </row>
    <row r="548">
      <c r="B548" s="282"/>
    </row>
    <row r="549">
      <c r="B549" s="282"/>
    </row>
    <row r="550">
      <c r="B550" s="282"/>
    </row>
    <row r="551">
      <c r="B551" s="282"/>
    </row>
    <row r="552">
      <c r="B552" s="282"/>
    </row>
    <row r="553">
      <c r="B553" s="282"/>
    </row>
    <row r="554">
      <c r="B554" s="282"/>
    </row>
    <row r="555">
      <c r="B555" s="282"/>
    </row>
    <row r="556">
      <c r="B556" s="282"/>
    </row>
    <row r="557">
      <c r="B557" s="282"/>
    </row>
    <row r="558">
      <c r="B558" s="282"/>
    </row>
    <row r="559">
      <c r="B559" s="282"/>
    </row>
    <row r="560">
      <c r="B560" s="282"/>
    </row>
    <row r="561">
      <c r="B561" s="282"/>
    </row>
    <row r="562">
      <c r="B562" s="282"/>
    </row>
    <row r="563">
      <c r="B563" s="282"/>
    </row>
    <row r="564">
      <c r="B564" s="282"/>
    </row>
    <row r="565">
      <c r="B565" s="282"/>
    </row>
    <row r="566">
      <c r="B566" s="282"/>
    </row>
    <row r="567">
      <c r="B567" s="282"/>
    </row>
    <row r="568">
      <c r="B568" s="282"/>
    </row>
    <row r="569">
      <c r="B569" s="282"/>
    </row>
    <row r="570">
      <c r="B570" s="282"/>
    </row>
    <row r="571">
      <c r="B571" s="282"/>
    </row>
    <row r="572">
      <c r="B572" s="282"/>
    </row>
    <row r="573">
      <c r="B573" s="282"/>
    </row>
    <row r="574">
      <c r="B574" s="282"/>
    </row>
    <row r="575">
      <c r="B575" s="282"/>
    </row>
    <row r="576">
      <c r="B576" s="282"/>
    </row>
    <row r="577">
      <c r="B577" s="282"/>
    </row>
    <row r="578">
      <c r="B578" s="282"/>
    </row>
    <row r="579">
      <c r="B579" s="282"/>
    </row>
    <row r="580">
      <c r="B580" s="282"/>
    </row>
    <row r="581">
      <c r="B581" s="282"/>
    </row>
    <row r="582">
      <c r="B582" s="282"/>
    </row>
    <row r="583">
      <c r="B583" s="282"/>
    </row>
    <row r="584">
      <c r="B584" s="282"/>
    </row>
    <row r="585">
      <c r="B585" s="282"/>
    </row>
    <row r="586">
      <c r="B586" s="282"/>
    </row>
    <row r="587">
      <c r="B587" s="282"/>
    </row>
    <row r="588">
      <c r="B588" s="282"/>
    </row>
    <row r="589">
      <c r="B589" s="282"/>
    </row>
    <row r="590">
      <c r="B590" s="282"/>
    </row>
    <row r="591">
      <c r="B591" s="282"/>
    </row>
    <row r="592">
      <c r="B592" s="282"/>
    </row>
    <row r="593">
      <c r="B593" s="282"/>
    </row>
    <row r="594">
      <c r="B594" s="282"/>
    </row>
    <row r="595">
      <c r="B595" s="282"/>
    </row>
    <row r="596">
      <c r="B596" s="282"/>
    </row>
    <row r="597">
      <c r="B597" s="282"/>
    </row>
    <row r="598">
      <c r="B598" s="282"/>
    </row>
    <row r="599">
      <c r="B599" s="282"/>
    </row>
    <row r="600">
      <c r="B600" s="282"/>
    </row>
    <row r="601">
      <c r="B601" s="282"/>
    </row>
    <row r="602">
      <c r="B602" s="282"/>
    </row>
    <row r="603">
      <c r="B603" s="282"/>
    </row>
    <row r="604">
      <c r="B604" s="282"/>
    </row>
    <row r="605">
      <c r="B605" s="282"/>
    </row>
    <row r="606">
      <c r="B606" s="282"/>
    </row>
    <row r="607">
      <c r="B607" s="282"/>
    </row>
    <row r="608">
      <c r="B608" s="282"/>
    </row>
    <row r="609">
      <c r="B609" s="282"/>
    </row>
    <row r="610">
      <c r="B610" s="282"/>
    </row>
    <row r="611">
      <c r="B611" s="282"/>
    </row>
    <row r="612">
      <c r="B612" s="282"/>
    </row>
    <row r="613">
      <c r="B613" s="282"/>
    </row>
    <row r="614">
      <c r="B614" s="282"/>
    </row>
    <row r="615">
      <c r="B615" s="282"/>
    </row>
    <row r="616">
      <c r="B616" s="282"/>
    </row>
    <row r="617">
      <c r="B617" s="282"/>
    </row>
    <row r="618">
      <c r="B618" s="282"/>
    </row>
    <row r="619">
      <c r="B619" s="282"/>
    </row>
    <row r="620">
      <c r="B620" s="282"/>
    </row>
    <row r="621">
      <c r="B621" s="282"/>
    </row>
    <row r="622">
      <c r="B622" s="282"/>
    </row>
    <row r="623">
      <c r="B623" s="282"/>
    </row>
    <row r="624">
      <c r="B624" s="282"/>
    </row>
    <row r="625">
      <c r="B625" s="282"/>
    </row>
    <row r="626">
      <c r="B626" s="282"/>
    </row>
    <row r="627">
      <c r="B627" s="282"/>
    </row>
    <row r="628">
      <c r="B628" s="282"/>
    </row>
    <row r="629">
      <c r="B629" s="282"/>
    </row>
    <row r="630">
      <c r="B630" s="282"/>
    </row>
    <row r="631">
      <c r="B631" s="282"/>
    </row>
    <row r="632">
      <c r="B632" s="282"/>
    </row>
    <row r="633">
      <c r="B633" s="282"/>
    </row>
    <row r="634">
      <c r="B634" s="282"/>
    </row>
    <row r="635">
      <c r="B635" s="282"/>
    </row>
    <row r="636">
      <c r="B636" s="282"/>
    </row>
    <row r="637">
      <c r="B637" s="282"/>
    </row>
    <row r="638">
      <c r="B638" s="282"/>
    </row>
    <row r="639">
      <c r="B639" s="282"/>
    </row>
    <row r="640">
      <c r="B640" s="282"/>
    </row>
    <row r="641">
      <c r="B641" s="282"/>
    </row>
    <row r="642">
      <c r="B642" s="282"/>
    </row>
    <row r="643">
      <c r="B643" s="282"/>
    </row>
    <row r="644">
      <c r="B644" s="282"/>
    </row>
    <row r="645">
      <c r="B645" s="282"/>
    </row>
    <row r="646">
      <c r="B646" s="282"/>
    </row>
    <row r="647">
      <c r="B647" s="282"/>
    </row>
    <row r="648">
      <c r="B648" s="282"/>
    </row>
    <row r="649">
      <c r="B649" s="282"/>
    </row>
    <row r="650">
      <c r="B650" s="282"/>
    </row>
    <row r="651">
      <c r="B651" s="282"/>
    </row>
    <row r="652">
      <c r="B652" s="282"/>
    </row>
    <row r="653">
      <c r="B653" s="282"/>
    </row>
    <row r="654">
      <c r="B654" s="282"/>
    </row>
    <row r="655">
      <c r="B655" s="282"/>
    </row>
    <row r="656">
      <c r="B656" s="282"/>
    </row>
    <row r="657">
      <c r="B657" s="282"/>
    </row>
    <row r="658">
      <c r="B658" s="282"/>
    </row>
    <row r="659">
      <c r="B659" s="282"/>
    </row>
    <row r="660">
      <c r="B660" s="282"/>
    </row>
    <row r="661">
      <c r="B661" s="282"/>
    </row>
    <row r="662">
      <c r="B662" s="282"/>
    </row>
    <row r="663">
      <c r="B663" s="282"/>
    </row>
    <row r="664">
      <c r="B664" s="282"/>
    </row>
    <row r="665">
      <c r="B665" s="282"/>
    </row>
    <row r="666">
      <c r="B666" s="282"/>
    </row>
    <row r="667">
      <c r="B667" s="282"/>
    </row>
    <row r="668">
      <c r="B668" s="282"/>
    </row>
    <row r="669">
      <c r="B669" s="282"/>
    </row>
    <row r="670">
      <c r="B670" s="282"/>
    </row>
    <row r="671">
      <c r="B671" s="282"/>
    </row>
    <row r="672">
      <c r="B672" s="282"/>
    </row>
    <row r="673">
      <c r="B673" s="282"/>
    </row>
    <row r="674">
      <c r="B674" s="282"/>
    </row>
    <row r="675">
      <c r="B675" s="282"/>
    </row>
    <row r="676">
      <c r="B676" s="282"/>
    </row>
    <row r="677">
      <c r="B677" s="282"/>
    </row>
    <row r="678">
      <c r="B678" s="282"/>
    </row>
    <row r="679">
      <c r="B679" s="282"/>
    </row>
    <row r="680">
      <c r="B680" s="282"/>
    </row>
    <row r="681">
      <c r="B681" s="282"/>
    </row>
    <row r="682">
      <c r="B682" s="282"/>
    </row>
    <row r="683">
      <c r="B683" s="282"/>
    </row>
    <row r="684">
      <c r="B684" s="282"/>
    </row>
    <row r="685">
      <c r="B685" s="282"/>
    </row>
    <row r="686">
      <c r="B686" s="282"/>
    </row>
    <row r="687">
      <c r="B687" s="282"/>
    </row>
    <row r="688">
      <c r="B688" s="282"/>
    </row>
    <row r="689">
      <c r="B689" s="282"/>
    </row>
    <row r="690">
      <c r="B690" s="282"/>
    </row>
    <row r="691">
      <c r="B691" s="282"/>
    </row>
    <row r="692">
      <c r="B692" s="282"/>
    </row>
    <row r="693">
      <c r="B693" s="282"/>
    </row>
    <row r="694">
      <c r="B694" s="282"/>
    </row>
    <row r="695">
      <c r="B695" s="282"/>
    </row>
    <row r="696">
      <c r="B696" s="282"/>
    </row>
    <row r="697">
      <c r="B697" s="282"/>
    </row>
    <row r="698">
      <c r="B698" s="282"/>
    </row>
    <row r="699">
      <c r="B699" s="282"/>
    </row>
    <row r="700">
      <c r="B700" s="282"/>
    </row>
    <row r="701">
      <c r="B701" s="282"/>
    </row>
    <row r="702">
      <c r="B702" s="282"/>
    </row>
    <row r="703">
      <c r="B703" s="282"/>
    </row>
    <row r="704">
      <c r="B704" s="282"/>
    </row>
    <row r="705">
      <c r="B705" s="282"/>
    </row>
    <row r="706">
      <c r="B706" s="282"/>
    </row>
    <row r="707">
      <c r="B707" s="282"/>
    </row>
    <row r="708">
      <c r="B708" s="282"/>
    </row>
    <row r="709">
      <c r="B709" s="282"/>
    </row>
    <row r="710">
      <c r="B710" s="282"/>
    </row>
    <row r="711">
      <c r="B711" s="282"/>
    </row>
    <row r="712">
      <c r="B712" s="282"/>
    </row>
    <row r="713">
      <c r="B713" s="282"/>
    </row>
    <row r="714">
      <c r="B714" s="282"/>
    </row>
    <row r="715">
      <c r="B715" s="282"/>
    </row>
    <row r="716">
      <c r="B716" s="282"/>
    </row>
    <row r="717">
      <c r="B717" s="282"/>
    </row>
    <row r="718">
      <c r="B718" s="282"/>
    </row>
    <row r="719">
      <c r="B719" s="282"/>
    </row>
    <row r="720">
      <c r="B720" s="282"/>
    </row>
    <row r="721">
      <c r="B721" s="282"/>
    </row>
    <row r="722">
      <c r="B722" s="282"/>
    </row>
    <row r="723">
      <c r="B723" s="282"/>
    </row>
    <row r="724">
      <c r="B724" s="282"/>
    </row>
    <row r="725">
      <c r="B725" s="282"/>
    </row>
    <row r="726">
      <c r="B726" s="282"/>
    </row>
    <row r="727">
      <c r="B727" s="282"/>
    </row>
    <row r="728">
      <c r="B728" s="282"/>
    </row>
    <row r="729">
      <c r="B729" s="282"/>
    </row>
    <row r="730">
      <c r="B730" s="282"/>
    </row>
    <row r="731">
      <c r="B731" s="282"/>
    </row>
    <row r="732">
      <c r="B732" s="282"/>
    </row>
    <row r="733">
      <c r="B733" s="282"/>
    </row>
    <row r="734">
      <c r="B734" s="282"/>
    </row>
    <row r="735">
      <c r="B735" s="282"/>
    </row>
    <row r="736">
      <c r="B736" s="282"/>
    </row>
    <row r="737">
      <c r="B737" s="282"/>
    </row>
    <row r="738">
      <c r="B738" s="282"/>
    </row>
    <row r="739">
      <c r="B739" s="282"/>
    </row>
    <row r="740">
      <c r="B740" s="282"/>
    </row>
    <row r="741">
      <c r="B741" s="282"/>
    </row>
    <row r="742">
      <c r="B742" s="282"/>
    </row>
    <row r="743">
      <c r="B743" s="282"/>
    </row>
    <row r="744">
      <c r="B744" s="282"/>
    </row>
    <row r="745">
      <c r="B745" s="282"/>
    </row>
    <row r="746">
      <c r="B746" s="282"/>
    </row>
    <row r="747">
      <c r="B747" s="282"/>
    </row>
    <row r="748">
      <c r="B748" s="282"/>
    </row>
    <row r="749">
      <c r="B749" s="282"/>
    </row>
    <row r="750">
      <c r="B750" s="282"/>
    </row>
    <row r="751">
      <c r="B751" s="282"/>
    </row>
    <row r="752">
      <c r="B752" s="282"/>
    </row>
    <row r="753">
      <c r="B753" s="282"/>
    </row>
    <row r="754">
      <c r="B754" s="282"/>
    </row>
    <row r="755">
      <c r="B755" s="282"/>
    </row>
    <row r="756">
      <c r="B756" s="282"/>
    </row>
    <row r="757">
      <c r="B757" s="282"/>
    </row>
    <row r="758">
      <c r="B758" s="282"/>
    </row>
    <row r="759">
      <c r="B759" s="282"/>
    </row>
    <row r="760">
      <c r="B760" s="282"/>
    </row>
    <row r="761">
      <c r="B761" s="282"/>
    </row>
    <row r="762">
      <c r="B762" s="282"/>
    </row>
    <row r="763">
      <c r="B763" s="282"/>
    </row>
    <row r="764">
      <c r="B764" s="282"/>
    </row>
    <row r="765">
      <c r="B765" s="282"/>
    </row>
    <row r="766">
      <c r="B766" s="282"/>
    </row>
    <row r="767">
      <c r="B767" s="282"/>
    </row>
    <row r="768">
      <c r="B768" s="282"/>
    </row>
    <row r="769">
      <c r="B769" s="282"/>
    </row>
    <row r="770">
      <c r="B770" s="282"/>
    </row>
    <row r="771">
      <c r="B771" s="282"/>
    </row>
    <row r="772">
      <c r="B772" s="282"/>
    </row>
    <row r="773">
      <c r="B773" s="282"/>
    </row>
    <row r="774">
      <c r="B774" s="282"/>
    </row>
    <row r="775">
      <c r="B775" s="282"/>
    </row>
    <row r="776">
      <c r="B776" s="282"/>
    </row>
    <row r="777">
      <c r="B777" s="282"/>
    </row>
    <row r="778">
      <c r="B778" s="282"/>
    </row>
    <row r="779">
      <c r="B779" s="282"/>
    </row>
    <row r="780">
      <c r="B780" s="282"/>
    </row>
    <row r="781">
      <c r="B781" s="282"/>
    </row>
    <row r="782">
      <c r="B782" s="282"/>
    </row>
    <row r="783">
      <c r="B783" s="282"/>
    </row>
    <row r="784">
      <c r="B784" s="282"/>
    </row>
    <row r="785">
      <c r="B785" s="282"/>
    </row>
    <row r="786">
      <c r="B786" s="282"/>
    </row>
    <row r="787">
      <c r="B787" s="282"/>
    </row>
    <row r="788">
      <c r="B788" s="282"/>
    </row>
    <row r="789">
      <c r="B789" s="282"/>
    </row>
    <row r="790">
      <c r="B790" s="282"/>
    </row>
    <row r="791">
      <c r="B791" s="282"/>
    </row>
    <row r="792">
      <c r="B792" s="282"/>
    </row>
    <row r="793">
      <c r="B793" s="282"/>
    </row>
    <row r="794">
      <c r="B794" s="282"/>
    </row>
    <row r="795">
      <c r="B795" s="282"/>
    </row>
    <row r="796">
      <c r="B796" s="282"/>
    </row>
    <row r="797">
      <c r="B797" s="282"/>
    </row>
    <row r="798">
      <c r="B798" s="282"/>
    </row>
    <row r="799">
      <c r="B799" s="282"/>
    </row>
    <row r="800">
      <c r="B800" s="282"/>
    </row>
    <row r="801">
      <c r="B801" s="282"/>
    </row>
    <row r="802">
      <c r="B802" s="282"/>
    </row>
    <row r="803">
      <c r="B803" s="282"/>
    </row>
    <row r="804">
      <c r="B804" s="282"/>
    </row>
    <row r="805">
      <c r="B805" s="282"/>
    </row>
    <row r="806">
      <c r="B806" s="282"/>
    </row>
    <row r="807">
      <c r="B807" s="282"/>
    </row>
    <row r="808">
      <c r="B808" s="282"/>
    </row>
    <row r="809">
      <c r="B809" s="282"/>
    </row>
    <row r="810">
      <c r="B810" s="282"/>
    </row>
    <row r="811">
      <c r="B811" s="282"/>
    </row>
    <row r="812">
      <c r="B812" s="282"/>
    </row>
    <row r="813">
      <c r="B813" s="282"/>
    </row>
    <row r="814">
      <c r="B814" s="282"/>
    </row>
    <row r="815">
      <c r="B815" s="282"/>
    </row>
    <row r="816">
      <c r="B816" s="282"/>
    </row>
    <row r="817">
      <c r="B817" s="282"/>
    </row>
    <row r="818">
      <c r="B818" s="282"/>
    </row>
    <row r="819">
      <c r="B819" s="282"/>
    </row>
    <row r="820">
      <c r="B820" s="282"/>
    </row>
    <row r="821">
      <c r="B821" s="282"/>
    </row>
    <row r="822">
      <c r="B822" s="282"/>
    </row>
    <row r="823">
      <c r="B823" s="282"/>
    </row>
    <row r="824">
      <c r="B824" s="282"/>
    </row>
    <row r="825">
      <c r="B825" s="282"/>
    </row>
    <row r="826">
      <c r="B826" s="282"/>
    </row>
    <row r="827">
      <c r="B827" s="282"/>
    </row>
    <row r="828">
      <c r="B828" s="282"/>
    </row>
    <row r="829">
      <c r="B829" s="282"/>
    </row>
    <row r="830">
      <c r="B830" s="282"/>
    </row>
    <row r="831">
      <c r="B831" s="282"/>
    </row>
    <row r="832">
      <c r="B832" s="282"/>
    </row>
    <row r="833">
      <c r="B833" s="282"/>
    </row>
    <row r="834">
      <c r="B834" s="282"/>
    </row>
    <row r="835">
      <c r="B835" s="282"/>
    </row>
    <row r="836">
      <c r="B836" s="282"/>
    </row>
    <row r="837">
      <c r="B837" s="282"/>
    </row>
    <row r="838">
      <c r="B838" s="282"/>
    </row>
    <row r="839">
      <c r="B839" s="282"/>
    </row>
    <row r="840">
      <c r="B840" s="282"/>
    </row>
    <row r="841">
      <c r="B841" s="282"/>
    </row>
    <row r="842">
      <c r="B842" s="282"/>
    </row>
    <row r="843">
      <c r="B843" s="282"/>
    </row>
    <row r="844">
      <c r="B844" s="282"/>
    </row>
    <row r="845">
      <c r="B845" s="282"/>
    </row>
    <row r="846">
      <c r="B846" s="282"/>
    </row>
    <row r="847">
      <c r="B847" s="282"/>
    </row>
    <row r="848">
      <c r="B848" s="282"/>
    </row>
    <row r="849">
      <c r="B849" s="282"/>
    </row>
    <row r="850">
      <c r="B850" s="282"/>
    </row>
    <row r="851">
      <c r="B851" s="282"/>
    </row>
    <row r="852">
      <c r="B852" s="282"/>
    </row>
    <row r="853">
      <c r="B853" s="282"/>
    </row>
    <row r="854">
      <c r="B854" s="282"/>
    </row>
    <row r="855">
      <c r="B855" s="282"/>
    </row>
    <row r="856">
      <c r="B856" s="282"/>
    </row>
    <row r="857">
      <c r="B857" s="282"/>
    </row>
    <row r="858">
      <c r="B858" s="282"/>
    </row>
    <row r="859">
      <c r="B859" s="282"/>
    </row>
    <row r="860">
      <c r="B860" s="282"/>
    </row>
    <row r="861">
      <c r="B861" s="282"/>
    </row>
    <row r="862">
      <c r="B862" s="282"/>
    </row>
    <row r="863">
      <c r="B863" s="282"/>
    </row>
    <row r="864">
      <c r="B864" s="282"/>
    </row>
    <row r="865">
      <c r="B865" s="282"/>
    </row>
    <row r="866">
      <c r="B866" s="282"/>
    </row>
    <row r="867">
      <c r="B867" s="282"/>
    </row>
    <row r="868">
      <c r="B868" s="282"/>
    </row>
    <row r="869">
      <c r="B869" s="282"/>
    </row>
    <row r="870">
      <c r="B870" s="282"/>
    </row>
    <row r="871">
      <c r="B871" s="282"/>
    </row>
    <row r="872">
      <c r="B872" s="282"/>
    </row>
    <row r="873">
      <c r="B873" s="282"/>
    </row>
    <row r="874">
      <c r="B874" s="282"/>
    </row>
    <row r="875">
      <c r="B875" s="282"/>
    </row>
    <row r="876">
      <c r="B876" s="282"/>
    </row>
    <row r="877">
      <c r="B877" s="282"/>
    </row>
    <row r="878">
      <c r="B878" s="282"/>
    </row>
    <row r="879">
      <c r="B879" s="282"/>
    </row>
    <row r="880">
      <c r="B880" s="282"/>
    </row>
    <row r="881">
      <c r="B881" s="282"/>
    </row>
    <row r="882">
      <c r="B882" s="282"/>
    </row>
    <row r="883">
      <c r="B883" s="282"/>
    </row>
    <row r="884">
      <c r="B884" s="282"/>
    </row>
    <row r="885">
      <c r="B885" s="282"/>
    </row>
    <row r="886">
      <c r="B886" s="282"/>
    </row>
    <row r="887">
      <c r="B887" s="282"/>
    </row>
    <row r="888">
      <c r="B888" s="282"/>
    </row>
    <row r="889">
      <c r="B889" s="282"/>
    </row>
    <row r="890">
      <c r="B890" s="282"/>
    </row>
    <row r="891">
      <c r="B891" s="282"/>
    </row>
    <row r="892">
      <c r="B892" s="282"/>
    </row>
    <row r="893">
      <c r="B893" s="282"/>
    </row>
    <row r="894">
      <c r="B894" s="282"/>
    </row>
    <row r="895">
      <c r="B895" s="282"/>
    </row>
    <row r="896">
      <c r="B896" s="282"/>
    </row>
    <row r="897">
      <c r="B897" s="282"/>
    </row>
    <row r="898">
      <c r="B898" s="282"/>
    </row>
    <row r="899">
      <c r="B899" s="282"/>
    </row>
    <row r="900">
      <c r="B900" s="282"/>
    </row>
    <row r="901">
      <c r="B901" s="282"/>
    </row>
    <row r="902">
      <c r="B902" s="282"/>
    </row>
    <row r="903">
      <c r="B903" s="282"/>
    </row>
    <row r="904">
      <c r="B904" s="282"/>
    </row>
    <row r="905">
      <c r="B905" s="282"/>
    </row>
    <row r="906">
      <c r="B906" s="282"/>
    </row>
    <row r="907">
      <c r="B907" s="282"/>
    </row>
    <row r="908">
      <c r="B908" s="282"/>
    </row>
    <row r="909">
      <c r="B909" s="282"/>
    </row>
    <row r="910">
      <c r="B910" s="282"/>
    </row>
    <row r="911">
      <c r="B911" s="282"/>
    </row>
    <row r="912">
      <c r="B912" s="282"/>
    </row>
    <row r="913">
      <c r="B913" s="282"/>
    </row>
    <row r="914">
      <c r="B914" s="282"/>
    </row>
    <row r="915">
      <c r="B915" s="282"/>
    </row>
    <row r="916">
      <c r="B916" s="282"/>
    </row>
    <row r="917">
      <c r="B917" s="282"/>
    </row>
    <row r="918">
      <c r="B918" s="282"/>
    </row>
    <row r="919">
      <c r="B919" s="282"/>
    </row>
    <row r="920">
      <c r="B920" s="282"/>
    </row>
    <row r="921">
      <c r="B921" s="282"/>
    </row>
    <row r="922">
      <c r="B922" s="282"/>
    </row>
    <row r="923">
      <c r="B923" s="282"/>
    </row>
    <row r="924">
      <c r="B924" s="282"/>
    </row>
    <row r="925">
      <c r="B925" s="282"/>
    </row>
    <row r="926">
      <c r="B926" s="282"/>
    </row>
    <row r="927">
      <c r="B927" s="282"/>
    </row>
    <row r="928">
      <c r="B928" s="282"/>
    </row>
    <row r="929">
      <c r="B929" s="282"/>
    </row>
    <row r="930">
      <c r="B930" s="282"/>
    </row>
    <row r="931">
      <c r="B931" s="282"/>
    </row>
    <row r="932">
      <c r="B932" s="282"/>
    </row>
    <row r="933">
      <c r="B933" s="282"/>
    </row>
    <row r="934">
      <c r="B934" s="282"/>
    </row>
    <row r="935">
      <c r="B935" s="282"/>
    </row>
    <row r="936">
      <c r="B936" s="282"/>
    </row>
    <row r="937">
      <c r="B937" s="282"/>
    </row>
    <row r="938">
      <c r="B938" s="282"/>
    </row>
    <row r="939">
      <c r="B939" s="282"/>
    </row>
    <row r="940">
      <c r="B940" s="282"/>
    </row>
    <row r="941">
      <c r="B941" s="282"/>
    </row>
    <row r="942">
      <c r="B942" s="282"/>
    </row>
    <row r="943">
      <c r="B943" s="282"/>
    </row>
    <row r="944">
      <c r="B944" s="282"/>
    </row>
    <row r="945">
      <c r="B945" s="282"/>
    </row>
    <row r="946">
      <c r="B946" s="282"/>
    </row>
    <row r="947">
      <c r="B947" s="282"/>
    </row>
    <row r="948">
      <c r="B948" s="282"/>
    </row>
    <row r="949">
      <c r="B949" s="282"/>
    </row>
    <row r="950">
      <c r="B950" s="282"/>
    </row>
    <row r="951">
      <c r="B951" s="282"/>
    </row>
    <row r="952">
      <c r="B952" s="282"/>
    </row>
    <row r="953">
      <c r="B953" s="282"/>
    </row>
    <row r="954">
      <c r="B954" s="282"/>
    </row>
    <row r="955">
      <c r="B955" s="282"/>
    </row>
    <row r="956">
      <c r="B956" s="282"/>
    </row>
    <row r="957">
      <c r="B957" s="282"/>
    </row>
    <row r="958">
      <c r="B958" s="282"/>
    </row>
    <row r="959">
      <c r="B959" s="282"/>
    </row>
    <row r="960">
      <c r="B960" s="282"/>
    </row>
    <row r="961">
      <c r="B961" s="282"/>
    </row>
    <row r="962">
      <c r="B962" s="282"/>
    </row>
    <row r="963">
      <c r="B963" s="282"/>
    </row>
    <row r="964">
      <c r="B964" s="282"/>
    </row>
    <row r="965">
      <c r="B965" s="282"/>
    </row>
    <row r="966">
      <c r="B966" s="282"/>
    </row>
    <row r="967">
      <c r="B967" s="282"/>
    </row>
    <row r="968">
      <c r="B968" s="282"/>
    </row>
    <row r="969">
      <c r="B969" s="282"/>
    </row>
    <row r="970">
      <c r="B970" s="282"/>
    </row>
    <row r="971">
      <c r="B971" s="282"/>
    </row>
    <row r="972">
      <c r="B972" s="282"/>
    </row>
    <row r="973">
      <c r="B973" s="282"/>
    </row>
    <row r="974">
      <c r="B974" s="282"/>
    </row>
    <row r="975">
      <c r="B975" s="282"/>
    </row>
    <row r="976">
      <c r="B976" s="282"/>
    </row>
    <row r="977">
      <c r="B977" s="282"/>
    </row>
    <row r="978">
      <c r="B978" s="282"/>
    </row>
    <row r="979">
      <c r="B979" s="282"/>
    </row>
    <row r="980">
      <c r="B980" s="282"/>
    </row>
    <row r="981">
      <c r="B981" s="282"/>
    </row>
    <row r="982">
      <c r="B982" s="282"/>
    </row>
    <row r="983">
      <c r="B983" s="282"/>
    </row>
    <row r="984">
      <c r="B984" s="282"/>
    </row>
    <row r="985">
      <c r="B985" s="282"/>
    </row>
    <row r="986">
      <c r="B986" s="282"/>
    </row>
    <row r="987">
      <c r="B987" s="282"/>
    </row>
    <row r="988">
      <c r="B988" s="282"/>
    </row>
    <row r="989">
      <c r="B989" s="282"/>
    </row>
    <row r="990">
      <c r="B990" s="282"/>
    </row>
    <row r="991">
      <c r="B991" s="282"/>
    </row>
    <row r="992">
      <c r="B992" s="282"/>
    </row>
    <row r="993">
      <c r="B993" s="282"/>
    </row>
    <row r="994">
      <c r="B994" s="282"/>
    </row>
    <row r="995">
      <c r="B995" s="282"/>
    </row>
    <row r="996">
      <c r="B996" s="282"/>
    </row>
    <row r="997">
      <c r="B997" s="282"/>
    </row>
    <row r="998">
      <c r="B998" s="282"/>
    </row>
    <row r="999">
      <c r="B999" s="282"/>
    </row>
    <row r="1000">
      <c r="B1000" s="282"/>
    </row>
    <row r="1001">
      <c r="B1001" s="282"/>
    </row>
    <row r="1002">
      <c r="B1002" s="282"/>
    </row>
    <row r="1003">
      <c r="B1003" s="282"/>
    </row>
    <row r="1004">
      <c r="B1004" s="282"/>
    </row>
    <row r="1005">
      <c r="B1005" s="282"/>
    </row>
    <row r="1006">
      <c r="B1006" s="282"/>
    </row>
    <row r="1007">
      <c r="B1007" s="282"/>
    </row>
    <row r="1008">
      <c r="B1008" s="282"/>
    </row>
    <row r="1009">
      <c r="B1009" s="282"/>
    </row>
    <row r="1010">
      <c r="B1010" s="282"/>
    </row>
    <row r="1011">
      <c r="B1011" s="282"/>
    </row>
    <row r="1012">
      <c r="B1012" s="282"/>
    </row>
    <row r="1013">
      <c r="B1013" s="282"/>
    </row>
    <row r="1014">
      <c r="B1014" s="282"/>
    </row>
    <row r="1015">
      <c r="B1015" s="282"/>
    </row>
    <row r="1016">
      <c r="B1016" s="282"/>
    </row>
    <row r="1017">
      <c r="B1017" s="282"/>
    </row>
    <row r="1018">
      <c r="B1018" s="282"/>
    </row>
    <row r="1019">
      <c r="B1019" s="282"/>
    </row>
    <row r="1020">
      <c r="B1020" s="282"/>
    </row>
    <row r="1021">
      <c r="B1021" s="282"/>
    </row>
    <row r="1022">
      <c r="B1022" s="282"/>
    </row>
    <row r="1023">
      <c r="B1023" s="282"/>
    </row>
    <row r="1024">
      <c r="B1024" s="282"/>
    </row>
    <row r="1025">
      <c r="B1025" s="282"/>
    </row>
    <row r="1026">
      <c r="B1026" s="282"/>
    </row>
    <row r="1027">
      <c r="B1027" s="282"/>
    </row>
    <row r="1028">
      <c r="B1028" s="282"/>
    </row>
    <row r="1029">
      <c r="B1029" s="282"/>
    </row>
    <row r="1030">
      <c r="B1030" s="282"/>
    </row>
    <row r="1031">
      <c r="B1031" s="282"/>
    </row>
    <row r="1032">
      <c r="B1032" s="282"/>
    </row>
    <row r="1033">
      <c r="B1033" s="282"/>
    </row>
    <row r="1034">
      <c r="B1034" s="282"/>
    </row>
    <row r="1035">
      <c r="B1035" s="282"/>
    </row>
    <row r="1036">
      <c r="B1036" s="282"/>
    </row>
    <row r="1037">
      <c r="B1037" s="282"/>
    </row>
    <row r="1038">
      <c r="B1038" s="282"/>
    </row>
    <row r="1039">
      <c r="B1039" s="282"/>
    </row>
    <row r="1040">
      <c r="B1040" s="282"/>
    </row>
    <row r="1041">
      <c r="B1041" s="282"/>
    </row>
    <row r="1042">
      <c r="B1042" s="282"/>
    </row>
    <row r="1043">
      <c r="B1043" s="282"/>
    </row>
    <row r="1044">
      <c r="B1044" s="282"/>
    </row>
    <row r="1045">
      <c r="B1045" s="282"/>
    </row>
    <row r="1046">
      <c r="B1046" s="282"/>
    </row>
    <row r="1047">
      <c r="B1047" s="282"/>
    </row>
    <row r="1048">
      <c r="B1048" s="282"/>
    </row>
    <row r="1049">
      <c r="B1049" s="282"/>
    </row>
    <row r="1050">
      <c r="B1050" s="282"/>
    </row>
    <row r="1051">
      <c r="B1051" s="282"/>
    </row>
    <row r="1052">
      <c r="B1052" s="282"/>
    </row>
    <row r="1053">
      <c r="B1053" s="282"/>
    </row>
  </sheetData>
  <mergeCells count="19">
    <mergeCell ref="A2:AA2"/>
    <mergeCell ref="A11:Z11"/>
    <mergeCell ref="A12:AA12"/>
    <mergeCell ref="A23:Z23"/>
    <mergeCell ref="A24:AA24"/>
    <mergeCell ref="A35:Z35"/>
    <mergeCell ref="A36:AA36"/>
    <mergeCell ref="A71:AA71"/>
    <mergeCell ref="A93:Z93"/>
    <mergeCell ref="A94:AA94"/>
    <mergeCell ref="A96:Z96"/>
    <mergeCell ref="AA97:AA98"/>
    <mergeCell ref="A48:Z48"/>
    <mergeCell ref="A49:AA49"/>
    <mergeCell ref="A61:Z61"/>
    <mergeCell ref="A62:AA62"/>
    <mergeCell ref="A66:Z66"/>
    <mergeCell ref="A67:AA67"/>
    <mergeCell ref="A70:Z70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20.0"/>
    <col customWidth="1" min="3" max="3" width="20.75"/>
    <col customWidth="1" min="4" max="4" width="17.25"/>
    <col customWidth="1" min="5" max="5" width="19.75"/>
    <col customWidth="1" min="6" max="8" width="14.5"/>
  </cols>
  <sheetData>
    <row r="1">
      <c r="A1" s="191" t="s">
        <v>133</v>
      </c>
      <c r="B1" s="283" t="s">
        <v>188</v>
      </c>
      <c r="C1" s="284" t="s">
        <v>189</v>
      </c>
      <c r="D1" s="285" t="s">
        <v>94</v>
      </c>
      <c r="E1" s="285" t="s">
        <v>190</v>
      </c>
      <c r="F1" s="286"/>
      <c r="G1" s="151"/>
      <c r="H1" s="149"/>
    </row>
    <row r="2">
      <c r="A2" s="287" t="s">
        <v>138</v>
      </c>
      <c r="B2" s="288"/>
      <c r="C2" s="289"/>
      <c r="D2" s="290"/>
      <c r="E2" s="290"/>
      <c r="F2" s="291"/>
      <c r="G2" s="292"/>
      <c r="H2" s="157"/>
    </row>
    <row r="3">
      <c r="A3" s="293" t="s">
        <v>139</v>
      </c>
      <c r="B3" s="294" t="s">
        <v>191</v>
      </c>
      <c r="C3" s="295"/>
      <c r="D3" s="296"/>
      <c r="E3" s="296">
        <f t="shared" ref="E3:E10" si="1">B3-C3-D3</f>
        <v>93</v>
      </c>
      <c r="F3" s="291"/>
      <c r="G3" s="292"/>
      <c r="H3" s="157"/>
    </row>
    <row r="4">
      <c r="A4" s="206" t="s">
        <v>140</v>
      </c>
      <c r="B4" s="297"/>
      <c r="C4" s="298"/>
      <c r="D4" s="299"/>
      <c r="E4" s="299">
        <f t="shared" si="1"/>
        <v>0</v>
      </c>
      <c r="F4" s="300"/>
      <c r="G4" s="157"/>
      <c r="H4" s="157"/>
    </row>
    <row r="5">
      <c r="A5" s="206" t="s">
        <v>141</v>
      </c>
      <c r="B5" s="297" t="s">
        <v>192</v>
      </c>
      <c r="C5" s="298"/>
      <c r="D5" s="299"/>
      <c r="E5" s="299">
        <f t="shared" si="1"/>
        <v>343</v>
      </c>
      <c r="F5" s="300"/>
      <c r="G5" s="251"/>
      <c r="H5" s="157"/>
    </row>
    <row r="6">
      <c r="A6" s="200" t="s">
        <v>142</v>
      </c>
      <c r="B6" s="297" t="s">
        <v>193</v>
      </c>
      <c r="C6" s="298"/>
      <c r="D6" s="299"/>
      <c r="E6" s="299">
        <f t="shared" si="1"/>
        <v>65</v>
      </c>
      <c r="F6" s="300"/>
      <c r="G6" s="251"/>
      <c r="H6" s="157"/>
    </row>
    <row r="7">
      <c r="A7" s="206" t="s">
        <v>143</v>
      </c>
      <c r="B7" s="297" t="s">
        <v>194</v>
      </c>
      <c r="C7" s="298"/>
      <c r="D7" s="299"/>
      <c r="E7" s="299">
        <f t="shared" si="1"/>
        <v>443</v>
      </c>
      <c r="F7" s="300"/>
      <c r="G7" s="251"/>
      <c r="H7" s="157"/>
    </row>
    <row r="8">
      <c r="A8" s="200" t="s">
        <v>20</v>
      </c>
      <c r="B8" s="297" t="s">
        <v>195</v>
      </c>
      <c r="C8" s="298"/>
      <c r="D8" s="299"/>
      <c r="E8" s="299">
        <f t="shared" si="1"/>
        <v>96</v>
      </c>
      <c r="F8" s="300"/>
      <c r="G8" s="251"/>
      <c r="H8" s="157"/>
    </row>
    <row r="9">
      <c r="A9" s="206" t="s">
        <v>144</v>
      </c>
      <c r="B9" s="297"/>
      <c r="C9" s="298"/>
      <c r="D9" s="299"/>
      <c r="E9" s="299">
        <f t="shared" si="1"/>
        <v>0</v>
      </c>
      <c r="F9" s="300"/>
      <c r="G9" s="251"/>
      <c r="H9" s="157"/>
    </row>
    <row r="10">
      <c r="A10" s="210" t="s">
        <v>145</v>
      </c>
      <c r="B10" s="301" t="s">
        <v>196</v>
      </c>
      <c r="C10" s="302"/>
      <c r="D10" s="303"/>
      <c r="E10" s="303">
        <f t="shared" si="1"/>
        <v>202</v>
      </c>
      <c r="F10" s="300"/>
      <c r="G10" s="251"/>
      <c r="H10" s="157"/>
    </row>
    <row r="11">
      <c r="A11" s="304" t="s">
        <v>146</v>
      </c>
      <c r="B11" s="305"/>
      <c r="C11" s="305"/>
      <c r="D11" s="290"/>
      <c r="E11" s="290"/>
      <c r="F11" s="300"/>
      <c r="G11" s="251"/>
      <c r="H11" s="157"/>
    </row>
    <row r="12">
      <c r="A12" s="306" t="s">
        <v>147</v>
      </c>
      <c r="B12" s="294" t="s">
        <v>197</v>
      </c>
      <c r="C12" s="295"/>
      <c r="D12" s="296"/>
      <c r="E12" s="296">
        <f>B12-C12-D12</f>
        <v>11</v>
      </c>
      <c r="F12" s="300"/>
      <c r="G12" s="157"/>
      <c r="H12" s="157"/>
    </row>
    <row r="13">
      <c r="A13" s="206" t="s">
        <v>29</v>
      </c>
      <c r="B13" s="297" t="s">
        <v>198</v>
      </c>
      <c r="C13" s="298"/>
      <c r="D13" s="299"/>
      <c r="E13" s="299">
        <f t="shared" ref="E13:E18" si="2">B13-C13</f>
        <v>221</v>
      </c>
      <c r="F13" s="307"/>
      <c r="G13" s="157"/>
      <c r="H13" s="157"/>
    </row>
    <row r="14">
      <c r="A14" s="206" t="s">
        <v>150</v>
      </c>
      <c r="B14" s="297" t="s">
        <v>199</v>
      </c>
      <c r="C14" s="298"/>
      <c r="D14" s="299"/>
      <c r="E14" s="299">
        <f t="shared" si="2"/>
        <v>292</v>
      </c>
      <c r="F14" s="300"/>
      <c r="G14" s="157"/>
      <c r="H14" s="157"/>
    </row>
    <row r="15">
      <c r="A15" s="206" t="s">
        <v>151</v>
      </c>
      <c r="B15" s="297"/>
      <c r="C15" s="298"/>
      <c r="D15" s="299"/>
      <c r="E15" s="299">
        <f t="shared" si="2"/>
        <v>0</v>
      </c>
      <c r="F15" s="300"/>
      <c r="G15" s="157"/>
      <c r="H15" s="157"/>
    </row>
    <row r="16">
      <c r="A16" s="206" t="s">
        <v>152</v>
      </c>
      <c r="B16" s="297"/>
      <c r="C16" s="298"/>
      <c r="D16" s="299"/>
      <c r="E16" s="299">
        <f t="shared" si="2"/>
        <v>0</v>
      </c>
      <c r="F16" s="307"/>
      <c r="G16" s="251"/>
      <c r="H16" s="157"/>
    </row>
    <row r="17">
      <c r="A17" s="206" t="s">
        <v>153</v>
      </c>
      <c r="B17" s="297" t="s">
        <v>200</v>
      </c>
      <c r="C17" s="298"/>
      <c r="D17" s="299"/>
      <c r="E17" s="299">
        <f t="shared" si="2"/>
        <v>75</v>
      </c>
      <c r="F17" s="300"/>
      <c r="G17" s="251"/>
      <c r="H17" s="157"/>
    </row>
    <row r="18">
      <c r="A18" s="206" t="s">
        <v>154</v>
      </c>
      <c r="B18" s="301"/>
      <c r="C18" s="302"/>
      <c r="D18" s="303"/>
      <c r="E18" s="303">
        <f t="shared" si="2"/>
        <v>0</v>
      </c>
      <c r="F18" s="300"/>
      <c r="G18" s="157"/>
      <c r="H18" s="157"/>
    </row>
    <row r="19">
      <c r="A19" s="304" t="s">
        <v>35</v>
      </c>
      <c r="B19" s="305"/>
      <c r="C19" s="305"/>
      <c r="D19" s="305"/>
      <c r="E19" s="305"/>
      <c r="F19" s="307"/>
      <c r="G19" s="157"/>
      <c r="H19" s="171"/>
    </row>
    <row r="20">
      <c r="A20" s="293" t="s">
        <v>36</v>
      </c>
      <c r="B20" s="294" t="s">
        <v>201</v>
      </c>
      <c r="C20" s="295"/>
      <c r="D20" s="295"/>
      <c r="E20" s="295">
        <f>B20-C20-D20</f>
        <v>121</v>
      </c>
      <c r="F20" s="182"/>
      <c r="G20" s="171"/>
      <c r="H20" s="171"/>
    </row>
    <row r="21">
      <c r="A21" s="206" t="s">
        <v>37</v>
      </c>
      <c r="B21" s="297" t="s">
        <v>202</v>
      </c>
      <c r="C21" s="298"/>
      <c r="D21" s="308"/>
      <c r="E21" s="298">
        <f t="shared" ref="E21:E25" si="3">B21-C21</f>
        <v>6</v>
      </c>
      <c r="F21" s="182"/>
      <c r="G21" s="171"/>
      <c r="H21" s="171"/>
    </row>
    <row r="22">
      <c r="A22" s="206" t="s">
        <v>161</v>
      </c>
      <c r="B22" s="297" t="s">
        <v>203</v>
      </c>
      <c r="C22" s="298" t="s">
        <v>204</v>
      </c>
      <c r="D22" s="298"/>
      <c r="E22" s="298">
        <f t="shared" si="3"/>
        <v>252</v>
      </c>
      <c r="F22" s="182"/>
      <c r="G22" s="171"/>
      <c r="H22" s="171"/>
    </row>
    <row r="23">
      <c r="A23" s="206" t="s">
        <v>39</v>
      </c>
      <c r="B23" s="297" t="s">
        <v>205</v>
      </c>
      <c r="C23" s="298"/>
      <c r="D23" s="298"/>
      <c r="E23" s="298">
        <f t="shared" si="3"/>
        <v>35</v>
      </c>
      <c r="F23" s="182"/>
      <c r="G23" s="171"/>
      <c r="H23" s="171"/>
    </row>
    <row r="24">
      <c r="A24" s="206" t="s">
        <v>206</v>
      </c>
      <c r="B24" s="297"/>
      <c r="C24" s="298"/>
      <c r="D24" s="298"/>
      <c r="E24" s="298">
        <f t="shared" si="3"/>
        <v>0</v>
      </c>
      <c r="F24" s="182"/>
      <c r="G24" s="171"/>
      <c r="H24" s="171"/>
    </row>
    <row r="25">
      <c r="A25" s="210" t="s">
        <v>41</v>
      </c>
      <c r="B25" s="302"/>
      <c r="C25" s="302"/>
      <c r="D25" s="302"/>
      <c r="E25" s="302">
        <f t="shared" si="3"/>
        <v>0</v>
      </c>
      <c r="F25" s="182"/>
      <c r="G25" s="171"/>
      <c r="H25" s="171"/>
    </row>
    <row r="26">
      <c r="A26" s="304" t="s">
        <v>62</v>
      </c>
      <c r="B26" s="305"/>
      <c r="C26" s="305"/>
      <c r="D26" s="305"/>
      <c r="E26" s="305"/>
      <c r="F26" s="182"/>
      <c r="G26" s="171"/>
      <c r="H26" s="171"/>
    </row>
    <row r="27">
      <c r="A27" s="306" t="s">
        <v>162</v>
      </c>
      <c r="B27" s="294" t="s">
        <v>207</v>
      </c>
      <c r="C27" s="295" t="s">
        <v>208</v>
      </c>
      <c r="D27" s="295"/>
      <c r="E27" s="295">
        <f>B27-C27-D27</f>
        <v>27</v>
      </c>
      <c r="F27" s="182"/>
      <c r="G27" s="171"/>
      <c r="H27" s="171"/>
    </row>
    <row r="28">
      <c r="A28" s="206" t="s">
        <v>163</v>
      </c>
      <c r="B28" s="297"/>
      <c r="C28" s="298"/>
      <c r="D28" s="298"/>
      <c r="E28" s="298">
        <f t="shared" ref="E28:E36" si="4">B28-C28</f>
        <v>0</v>
      </c>
      <c r="F28" s="182"/>
      <c r="G28" s="171"/>
      <c r="H28" s="171"/>
    </row>
    <row r="29">
      <c r="A29" s="206" t="s">
        <v>164</v>
      </c>
      <c r="B29" s="297"/>
      <c r="C29" s="298"/>
      <c r="D29" s="298"/>
      <c r="E29" s="298">
        <f t="shared" si="4"/>
        <v>0</v>
      </c>
      <c r="F29" s="182"/>
      <c r="G29" s="171"/>
      <c r="H29" s="171"/>
    </row>
    <row r="30">
      <c r="A30" s="206" t="s">
        <v>209</v>
      </c>
      <c r="B30" s="297" t="s">
        <v>210</v>
      </c>
      <c r="C30" s="298"/>
      <c r="D30" s="298"/>
      <c r="E30" s="298">
        <f t="shared" si="4"/>
        <v>17</v>
      </c>
      <c r="F30" s="182"/>
      <c r="G30" s="171"/>
      <c r="H30" s="171"/>
    </row>
    <row r="31">
      <c r="A31" s="206" t="s">
        <v>166</v>
      </c>
      <c r="B31" s="297" t="s">
        <v>204</v>
      </c>
      <c r="C31" s="298"/>
      <c r="D31" s="298"/>
      <c r="E31" s="298">
        <f t="shared" si="4"/>
        <v>2</v>
      </c>
      <c r="F31" s="182"/>
      <c r="G31" s="171"/>
      <c r="H31" s="171"/>
    </row>
    <row r="32">
      <c r="A32" s="206" t="s">
        <v>167</v>
      </c>
      <c r="B32" s="298"/>
      <c r="C32" s="298"/>
      <c r="D32" s="298"/>
      <c r="E32" s="298">
        <f t="shared" si="4"/>
        <v>0</v>
      </c>
      <c r="F32" s="182"/>
      <c r="G32" s="171"/>
      <c r="H32" s="171"/>
    </row>
    <row r="33">
      <c r="A33" s="206" t="s">
        <v>168</v>
      </c>
      <c r="B33" s="298"/>
      <c r="C33" s="298"/>
      <c r="D33" s="298"/>
      <c r="E33" s="298">
        <f t="shared" si="4"/>
        <v>0</v>
      </c>
      <c r="F33" s="182"/>
      <c r="G33" s="171"/>
      <c r="H33" s="171"/>
    </row>
    <row r="34">
      <c r="A34" s="206" t="s">
        <v>169</v>
      </c>
      <c r="B34" s="298"/>
      <c r="C34" s="298"/>
      <c r="D34" s="298"/>
      <c r="E34" s="298">
        <f t="shared" si="4"/>
        <v>0</v>
      </c>
      <c r="F34" s="182"/>
      <c r="G34" s="171"/>
      <c r="H34" s="171"/>
    </row>
    <row r="35">
      <c r="A35" s="206" t="s">
        <v>170</v>
      </c>
      <c r="B35" s="298" t="s">
        <v>211</v>
      </c>
      <c r="C35" s="298"/>
      <c r="D35" s="298"/>
      <c r="E35" s="298">
        <f t="shared" si="4"/>
        <v>23</v>
      </c>
      <c r="F35" s="182"/>
      <c r="G35" s="171"/>
      <c r="H35" s="171"/>
    </row>
    <row r="36">
      <c r="A36" s="210" t="s">
        <v>172</v>
      </c>
      <c r="B36" s="302" t="s">
        <v>212</v>
      </c>
      <c r="C36" s="302"/>
      <c r="D36" s="302"/>
      <c r="E36" s="302">
        <f t="shared" si="4"/>
        <v>110</v>
      </c>
      <c r="F36" s="182"/>
      <c r="G36" s="171"/>
      <c r="H36" s="171"/>
    </row>
    <row r="37">
      <c r="A37" s="287" t="s">
        <v>79</v>
      </c>
      <c r="B37" s="309"/>
      <c r="C37" s="309"/>
      <c r="D37" s="309"/>
      <c r="E37" s="309"/>
      <c r="F37" s="182"/>
      <c r="G37" s="171"/>
      <c r="H37" s="171"/>
    </row>
    <row r="38">
      <c r="A38" s="310" t="s">
        <v>213</v>
      </c>
      <c r="B38" s="311" t="s">
        <v>214</v>
      </c>
      <c r="C38" s="311" t="s">
        <v>208</v>
      </c>
      <c r="D38" s="311"/>
      <c r="E38" s="311">
        <f>B38-C38</f>
        <v>183</v>
      </c>
      <c r="F38" s="182"/>
      <c r="G38" s="171"/>
      <c r="H38" s="171"/>
    </row>
    <row r="39">
      <c r="A39" s="304" t="s">
        <v>71</v>
      </c>
      <c r="B39" s="305"/>
      <c r="C39" s="305"/>
      <c r="D39" s="305"/>
      <c r="E39" s="305"/>
      <c r="F39" s="182"/>
      <c r="G39" s="171"/>
      <c r="H39" s="171"/>
    </row>
    <row r="40">
      <c r="A40" s="249" t="s">
        <v>173</v>
      </c>
      <c r="B40" s="295"/>
      <c r="C40" s="295"/>
      <c r="D40" s="295"/>
      <c r="E40" s="295">
        <f t="shared" ref="E40:E42" si="5">B40-C40-D40</f>
        <v>0</v>
      </c>
      <c r="F40" s="182"/>
      <c r="G40" s="171"/>
      <c r="H40" s="171"/>
    </row>
    <row r="41">
      <c r="A41" s="249" t="s">
        <v>174</v>
      </c>
      <c r="B41" s="312"/>
      <c r="C41" s="312"/>
      <c r="D41" s="312"/>
      <c r="E41" s="312">
        <f t="shared" si="5"/>
        <v>0</v>
      </c>
      <c r="G41" s="176"/>
      <c r="H41" s="176"/>
    </row>
    <row r="42">
      <c r="A42" s="252" t="s">
        <v>175</v>
      </c>
      <c r="B42" s="313"/>
      <c r="C42" s="313"/>
      <c r="D42" s="313"/>
      <c r="E42" s="313">
        <f t="shared" si="5"/>
        <v>0</v>
      </c>
      <c r="G42" s="176"/>
      <c r="H42" s="176"/>
    </row>
    <row r="43">
      <c r="A43" s="304" t="s">
        <v>76</v>
      </c>
      <c r="B43" s="314"/>
      <c r="C43" s="314"/>
      <c r="D43" s="314"/>
      <c r="E43" s="314"/>
      <c r="G43" s="176"/>
      <c r="H43" s="176"/>
    </row>
    <row r="44">
      <c r="A44" s="315" t="s">
        <v>176</v>
      </c>
      <c r="B44" s="316"/>
      <c r="C44" s="316"/>
      <c r="D44" s="316"/>
      <c r="E44" s="316">
        <f t="shared" ref="E44:E45" si="6">B44-C44-D44</f>
        <v>0</v>
      </c>
      <c r="G44" s="176"/>
      <c r="H44" s="176"/>
    </row>
    <row r="45">
      <c r="A45" s="214" t="s">
        <v>177</v>
      </c>
      <c r="B45" s="313"/>
      <c r="C45" s="313"/>
      <c r="D45" s="313"/>
      <c r="E45" s="313">
        <f t="shared" si="6"/>
        <v>0</v>
      </c>
      <c r="G45" s="176"/>
      <c r="H45" s="176"/>
    </row>
    <row r="46">
      <c r="A46" s="304" t="s">
        <v>42</v>
      </c>
      <c r="B46" s="314"/>
      <c r="C46" s="314"/>
      <c r="D46" s="314"/>
      <c r="E46" s="314"/>
      <c r="G46" s="176"/>
      <c r="H46" s="176"/>
    </row>
    <row r="47">
      <c r="A47" s="315" t="s">
        <v>43</v>
      </c>
      <c r="B47" s="316"/>
      <c r="C47" s="316"/>
      <c r="D47" s="316"/>
      <c r="E47" s="316">
        <f t="shared" ref="E47:E65" si="7">B47-C47-D47</f>
        <v>0</v>
      </c>
      <c r="G47" s="176"/>
      <c r="H47" s="176"/>
    </row>
    <row r="48">
      <c r="A48" s="202" t="s">
        <v>44</v>
      </c>
      <c r="B48" s="312"/>
      <c r="C48" s="312"/>
      <c r="D48" s="312"/>
      <c r="E48" s="312">
        <f t="shared" si="7"/>
        <v>0</v>
      </c>
      <c r="G48" s="176"/>
      <c r="H48" s="176"/>
    </row>
    <row r="49">
      <c r="A49" s="258" t="s">
        <v>45</v>
      </c>
      <c r="B49" s="312"/>
      <c r="C49" s="312"/>
      <c r="D49" s="312"/>
      <c r="E49" s="312">
        <f t="shared" si="7"/>
        <v>0</v>
      </c>
      <c r="G49" s="176"/>
      <c r="H49" s="176"/>
    </row>
    <row r="50">
      <c r="A50" s="202" t="s">
        <v>46</v>
      </c>
      <c r="B50" s="312"/>
      <c r="C50" s="312"/>
      <c r="D50" s="312"/>
      <c r="E50" s="312">
        <f t="shared" si="7"/>
        <v>0</v>
      </c>
      <c r="G50" s="176"/>
      <c r="H50" s="176"/>
    </row>
    <row r="51">
      <c r="A51" s="202" t="s">
        <v>47</v>
      </c>
      <c r="B51" s="312"/>
      <c r="C51" s="312"/>
      <c r="D51" s="312"/>
      <c r="E51" s="312">
        <f t="shared" si="7"/>
        <v>0</v>
      </c>
      <c r="G51" s="176"/>
      <c r="H51" s="176"/>
    </row>
    <row r="52">
      <c r="A52" s="202" t="s">
        <v>178</v>
      </c>
      <c r="B52" s="312"/>
      <c r="C52" s="312"/>
      <c r="D52" s="312"/>
      <c r="E52" s="312">
        <f t="shared" si="7"/>
        <v>0</v>
      </c>
      <c r="G52" s="176"/>
      <c r="H52" s="176"/>
    </row>
    <row r="53">
      <c r="A53" s="202" t="s">
        <v>179</v>
      </c>
      <c r="B53" s="312"/>
      <c r="C53" s="312"/>
      <c r="D53" s="312"/>
      <c r="E53" s="312">
        <f t="shared" si="7"/>
        <v>0</v>
      </c>
      <c r="G53" s="176"/>
      <c r="H53" s="176"/>
    </row>
    <row r="54">
      <c r="A54" s="258" t="s">
        <v>180</v>
      </c>
      <c r="B54" s="312"/>
      <c r="C54" s="312"/>
      <c r="D54" s="312"/>
      <c r="E54" s="312">
        <f t="shared" si="7"/>
        <v>0</v>
      </c>
      <c r="G54" s="176"/>
      <c r="H54" s="176"/>
    </row>
    <row r="55">
      <c r="A55" s="202" t="s">
        <v>181</v>
      </c>
      <c r="B55" s="312"/>
      <c r="C55" s="312"/>
      <c r="D55" s="312"/>
      <c r="E55" s="312">
        <f t="shared" si="7"/>
        <v>0</v>
      </c>
      <c r="G55" s="176"/>
      <c r="H55" s="176"/>
    </row>
    <row r="56">
      <c r="A56" s="202" t="s">
        <v>50</v>
      </c>
      <c r="B56" s="312"/>
      <c r="C56" s="312"/>
      <c r="D56" s="312"/>
      <c r="E56" s="312">
        <f t="shared" si="7"/>
        <v>0</v>
      </c>
      <c r="G56" s="176"/>
      <c r="H56" s="176"/>
    </row>
    <row r="57">
      <c r="A57" s="202" t="s">
        <v>51</v>
      </c>
      <c r="B57" s="312"/>
      <c r="C57" s="312"/>
      <c r="D57" s="312"/>
      <c r="E57" s="312">
        <f t="shared" si="7"/>
        <v>0</v>
      </c>
      <c r="G57" s="176"/>
      <c r="H57" s="176"/>
    </row>
    <row r="58">
      <c r="A58" s="258" t="s">
        <v>52</v>
      </c>
      <c r="B58" s="312"/>
      <c r="C58" s="312"/>
      <c r="D58" s="312"/>
      <c r="E58" s="312">
        <f t="shared" si="7"/>
        <v>0</v>
      </c>
      <c r="G58" s="176"/>
      <c r="H58" s="176"/>
    </row>
    <row r="59">
      <c r="A59" s="202" t="s">
        <v>53</v>
      </c>
      <c r="B59" s="312"/>
      <c r="C59" s="312"/>
      <c r="D59" s="312"/>
      <c r="E59" s="312">
        <f t="shared" si="7"/>
        <v>0</v>
      </c>
      <c r="G59" s="176"/>
      <c r="H59" s="176"/>
    </row>
    <row r="60">
      <c r="A60" s="202" t="s">
        <v>54</v>
      </c>
      <c r="B60" s="312"/>
      <c r="C60" s="312"/>
      <c r="D60" s="312"/>
      <c r="E60" s="312">
        <f t="shared" si="7"/>
        <v>0</v>
      </c>
      <c r="G60" s="176"/>
      <c r="H60" s="176"/>
    </row>
    <row r="61">
      <c r="A61" s="202" t="s">
        <v>55</v>
      </c>
      <c r="B61" s="312"/>
      <c r="C61" s="312"/>
      <c r="D61" s="312"/>
      <c r="E61" s="312">
        <f t="shared" si="7"/>
        <v>0</v>
      </c>
      <c r="G61" s="176"/>
      <c r="H61" s="176"/>
    </row>
    <row r="62">
      <c r="A62" s="202" t="s">
        <v>56</v>
      </c>
      <c r="B62" s="312"/>
      <c r="C62" s="312"/>
      <c r="D62" s="312"/>
      <c r="E62" s="312">
        <f t="shared" si="7"/>
        <v>0</v>
      </c>
      <c r="G62" s="176"/>
      <c r="H62" s="176"/>
    </row>
    <row r="63">
      <c r="A63" s="202" t="s">
        <v>58</v>
      </c>
      <c r="B63" s="312"/>
      <c r="C63" s="312"/>
      <c r="D63" s="312"/>
      <c r="E63" s="312">
        <f t="shared" si="7"/>
        <v>0</v>
      </c>
      <c r="G63" s="176"/>
      <c r="H63" s="176"/>
    </row>
    <row r="64">
      <c r="A64" s="202" t="s">
        <v>59</v>
      </c>
      <c r="B64" s="312"/>
      <c r="C64" s="312"/>
      <c r="D64" s="312"/>
      <c r="E64" s="312">
        <f t="shared" si="7"/>
        <v>0</v>
      </c>
      <c r="G64" s="176"/>
      <c r="H64" s="176"/>
    </row>
    <row r="65">
      <c r="A65" s="202" t="s">
        <v>60</v>
      </c>
      <c r="B65" s="312"/>
      <c r="C65" s="312"/>
      <c r="D65" s="312"/>
      <c r="E65" s="312">
        <f t="shared" si="7"/>
        <v>0</v>
      </c>
      <c r="G65" s="176"/>
      <c r="H65" s="176"/>
    </row>
    <row r="66">
      <c r="A66" s="29"/>
      <c r="B66" s="317"/>
      <c r="C66" s="317" t="str">
        <f>TBS!Y97</f>
        <v/>
      </c>
      <c r="D66" s="317"/>
      <c r="E66" s="317"/>
    </row>
    <row r="67">
      <c r="A67" s="29"/>
      <c r="B67" s="317"/>
      <c r="C67" s="317" t="str">
        <f>TBS!Y98</f>
        <v/>
      </c>
      <c r="D67" s="317"/>
      <c r="E67" s="317"/>
    </row>
    <row r="68">
      <c r="A68" s="278"/>
      <c r="B68" s="317"/>
      <c r="C68" s="317" t="str">
        <f>TBS!Y99</f>
        <v/>
      </c>
      <c r="D68" s="317"/>
      <c r="E68" s="317"/>
    </row>
    <row r="69">
      <c r="A69" s="29"/>
      <c r="B69" s="317"/>
      <c r="C69" s="317" t="str">
        <f>TBS!Y100</f>
        <v/>
      </c>
      <c r="D69" s="317"/>
      <c r="E69" s="317"/>
    </row>
    <row r="70">
      <c r="A70" s="29"/>
      <c r="B70" s="317"/>
      <c r="C70" s="317"/>
      <c r="D70" s="317"/>
      <c r="E70" s="317"/>
    </row>
    <row r="71">
      <c r="A71" s="29"/>
      <c r="B71" s="317"/>
      <c r="C71" s="317"/>
      <c r="D71" s="317"/>
      <c r="E71" s="317"/>
    </row>
    <row r="72">
      <c r="A72" s="278"/>
      <c r="B72" s="317"/>
      <c r="C72" s="317"/>
      <c r="D72" s="317"/>
      <c r="E72" s="317"/>
    </row>
    <row r="73">
      <c r="A73" s="29"/>
      <c r="B73" s="317"/>
      <c r="C73" s="317"/>
      <c r="D73" s="317"/>
      <c r="E73" s="317"/>
    </row>
    <row r="74">
      <c r="A74" s="29"/>
      <c r="B74" s="317"/>
      <c r="C74" s="317"/>
      <c r="D74" s="317"/>
      <c r="E74" s="317"/>
    </row>
    <row r="75">
      <c r="A75" s="29"/>
      <c r="B75" s="317"/>
      <c r="C75" s="317"/>
      <c r="D75" s="317"/>
      <c r="E75" s="317"/>
    </row>
    <row r="76">
      <c r="A76" s="281"/>
      <c r="B76" s="317"/>
      <c r="C76" s="317"/>
      <c r="D76" s="317"/>
      <c r="E76" s="317"/>
    </row>
    <row r="77">
      <c r="B77" s="317"/>
      <c r="C77" s="317"/>
      <c r="D77" s="317"/>
      <c r="E77" s="317"/>
    </row>
    <row r="78">
      <c r="A78" s="281"/>
      <c r="B78" s="317"/>
      <c r="C78" s="317"/>
      <c r="D78" s="317"/>
      <c r="E78" s="317"/>
    </row>
    <row r="79">
      <c r="A79" s="281"/>
      <c r="B79" s="317"/>
      <c r="C79" s="317"/>
      <c r="D79" s="317"/>
      <c r="E79" s="317"/>
    </row>
    <row r="80">
      <c r="B80" s="317"/>
      <c r="C80" s="317"/>
      <c r="D80" s="317"/>
      <c r="E80" s="317"/>
    </row>
    <row r="81">
      <c r="B81" s="317"/>
      <c r="C81" s="317"/>
      <c r="D81" s="317"/>
      <c r="E81" s="317"/>
    </row>
    <row r="82">
      <c r="B82" s="317"/>
      <c r="C82" s="317"/>
      <c r="D82" s="317"/>
      <c r="E82" s="317"/>
    </row>
    <row r="83">
      <c r="B83" s="317"/>
      <c r="C83" s="317"/>
      <c r="D83" s="317"/>
      <c r="E83" s="317"/>
    </row>
    <row r="84">
      <c r="B84" s="317"/>
      <c r="C84" s="317"/>
      <c r="D84" s="317"/>
      <c r="E84" s="317"/>
    </row>
    <row r="85">
      <c r="B85" s="317"/>
      <c r="C85" s="317"/>
      <c r="D85" s="317"/>
      <c r="E85" s="317"/>
    </row>
    <row r="86">
      <c r="B86" s="317"/>
      <c r="C86" s="317"/>
      <c r="D86" s="317"/>
      <c r="E86" s="317"/>
    </row>
    <row r="87">
      <c r="B87" s="317"/>
      <c r="C87" s="317"/>
      <c r="D87" s="317"/>
      <c r="E87" s="317"/>
    </row>
    <row r="88">
      <c r="B88" s="317"/>
      <c r="C88" s="317"/>
      <c r="D88" s="317"/>
      <c r="E88" s="317"/>
    </row>
    <row r="89">
      <c r="B89" s="317"/>
      <c r="C89" s="317"/>
      <c r="D89" s="317"/>
      <c r="E89" s="317"/>
    </row>
    <row r="90">
      <c r="B90" s="317"/>
      <c r="C90" s="317"/>
      <c r="D90" s="317"/>
      <c r="E90" s="317"/>
    </row>
    <row r="91">
      <c r="B91" s="317"/>
      <c r="C91" s="317"/>
      <c r="D91" s="317"/>
      <c r="E91" s="317"/>
    </row>
    <row r="92">
      <c r="B92" s="317"/>
      <c r="C92" s="317"/>
      <c r="D92" s="317"/>
      <c r="E92" s="317"/>
    </row>
    <row r="93">
      <c r="B93" s="317"/>
      <c r="C93" s="317"/>
      <c r="D93" s="317"/>
      <c r="E93" s="317"/>
    </row>
    <row r="94">
      <c r="B94" s="317"/>
      <c r="C94" s="317"/>
      <c r="D94" s="317"/>
      <c r="E94" s="317"/>
    </row>
    <row r="95">
      <c r="B95" s="317"/>
      <c r="C95" s="317"/>
      <c r="D95" s="317"/>
      <c r="E95" s="317"/>
    </row>
    <row r="96">
      <c r="B96" s="317"/>
      <c r="C96" s="317"/>
      <c r="D96" s="317"/>
      <c r="E96" s="317"/>
    </row>
    <row r="97">
      <c r="B97" s="317"/>
      <c r="C97" s="317"/>
      <c r="D97" s="317"/>
      <c r="E97" s="317"/>
    </row>
    <row r="98">
      <c r="B98" s="317"/>
      <c r="C98" s="317"/>
      <c r="D98" s="317"/>
      <c r="E98" s="317"/>
    </row>
    <row r="99">
      <c r="B99" s="317"/>
      <c r="C99" s="317"/>
      <c r="D99" s="317"/>
      <c r="E99" s="317"/>
    </row>
    <row r="100">
      <c r="B100" s="317"/>
      <c r="C100" s="317"/>
      <c r="D100" s="317"/>
      <c r="E100" s="317"/>
    </row>
    <row r="101">
      <c r="B101" s="317"/>
      <c r="C101" s="317"/>
      <c r="D101" s="317"/>
      <c r="E101" s="317"/>
    </row>
    <row r="102">
      <c r="B102" s="317"/>
      <c r="C102" s="317"/>
      <c r="D102" s="317"/>
      <c r="E102" s="317"/>
    </row>
    <row r="103">
      <c r="B103" s="317"/>
      <c r="C103" s="317"/>
      <c r="D103" s="317"/>
      <c r="E103" s="317"/>
    </row>
    <row r="104">
      <c r="B104" s="317"/>
      <c r="C104" s="317"/>
      <c r="D104" s="317"/>
      <c r="E104" s="317"/>
    </row>
    <row r="105">
      <c r="B105" s="317"/>
      <c r="C105" s="317"/>
      <c r="D105" s="317"/>
      <c r="E105" s="317"/>
    </row>
    <row r="106">
      <c r="B106" s="317"/>
      <c r="C106" s="317"/>
      <c r="D106" s="317"/>
      <c r="E106" s="317"/>
    </row>
    <row r="107">
      <c r="B107" s="317"/>
      <c r="C107" s="317"/>
      <c r="D107" s="317"/>
      <c r="E107" s="317"/>
    </row>
    <row r="108">
      <c r="B108" s="317"/>
      <c r="C108" s="317"/>
      <c r="D108" s="317"/>
      <c r="E108" s="317"/>
    </row>
    <row r="109">
      <c r="B109" s="317"/>
      <c r="C109" s="317"/>
      <c r="D109" s="317"/>
      <c r="E109" s="317"/>
    </row>
    <row r="110">
      <c r="B110" s="317"/>
      <c r="C110" s="317"/>
      <c r="D110" s="317"/>
      <c r="E110" s="317"/>
    </row>
    <row r="111">
      <c r="B111" s="317"/>
      <c r="C111" s="317"/>
      <c r="D111" s="317"/>
      <c r="E111" s="317"/>
    </row>
    <row r="112">
      <c r="B112" s="317"/>
      <c r="C112" s="317"/>
      <c r="D112" s="317"/>
      <c r="E112" s="317"/>
    </row>
    <row r="113">
      <c r="B113" s="317"/>
      <c r="C113" s="317"/>
      <c r="D113" s="317"/>
      <c r="E113" s="317"/>
    </row>
    <row r="114">
      <c r="B114" s="317"/>
      <c r="C114" s="317"/>
      <c r="D114" s="317"/>
      <c r="E114" s="317"/>
    </row>
    <row r="115">
      <c r="B115" s="317"/>
      <c r="C115" s="317"/>
      <c r="D115" s="317"/>
      <c r="E115" s="317"/>
    </row>
    <row r="116">
      <c r="B116" s="317"/>
      <c r="C116" s="317"/>
      <c r="D116" s="317"/>
      <c r="E116" s="317"/>
    </row>
    <row r="117">
      <c r="B117" s="317"/>
      <c r="C117" s="317"/>
      <c r="D117" s="317"/>
      <c r="E117" s="317"/>
    </row>
    <row r="118">
      <c r="B118" s="317"/>
      <c r="C118" s="317"/>
      <c r="D118" s="317"/>
      <c r="E118" s="317"/>
    </row>
    <row r="119">
      <c r="B119" s="317"/>
      <c r="C119" s="317"/>
      <c r="D119" s="317"/>
      <c r="E119" s="317"/>
    </row>
    <row r="120">
      <c r="B120" s="317"/>
      <c r="C120" s="317"/>
      <c r="D120" s="317"/>
      <c r="E120" s="317"/>
    </row>
    <row r="121">
      <c r="B121" s="317"/>
      <c r="C121" s="317"/>
      <c r="D121" s="317"/>
      <c r="E121" s="317"/>
    </row>
    <row r="122">
      <c r="B122" s="317"/>
      <c r="C122" s="317"/>
      <c r="D122" s="317"/>
      <c r="E122" s="317"/>
    </row>
    <row r="123">
      <c r="B123" s="317"/>
      <c r="C123" s="317"/>
      <c r="D123" s="317"/>
      <c r="E123" s="317"/>
    </row>
    <row r="124">
      <c r="B124" s="317"/>
      <c r="C124" s="317"/>
      <c r="D124" s="317"/>
      <c r="E124" s="317"/>
    </row>
    <row r="125">
      <c r="B125" s="317"/>
      <c r="C125" s="317"/>
      <c r="D125" s="317"/>
      <c r="E125" s="317"/>
    </row>
    <row r="126">
      <c r="B126" s="317"/>
      <c r="C126" s="317"/>
      <c r="D126" s="317"/>
      <c r="E126" s="317"/>
    </row>
    <row r="127">
      <c r="B127" s="317"/>
      <c r="C127" s="317"/>
      <c r="D127" s="317"/>
      <c r="E127" s="317"/>
    </row>
    <row r="128">
      <c r="B128" s="317"/>
      <c r="C128" s="317"/>
      <c r="D128" s="317"/>
      <c r="E128" s="317"/>
    </row>
    <row r="129">
      <c r="B129" s="317"/>
      <c r="C129" s="317"/>
      <c r="D129" s="317"/>
      <c r="E129" s="317"/>
    </row>
    <row r="130">
      <c r="B130" s="317"/>
      <c r="C130" s="317"/>
      <c r="D130" s="317"/>
      <c r="E130" s="317"/>
    </row>
    <row r="131">
      <c r="B131" s="317"/>
      <c r="C131" s="317"/>
      <c r="D131" s="317"/>
      <c r="E131" s="317"/>
    </row>
    <row r="132">
      <c r="B132" s="317"/>
      <c r="C132" s="317"/>
      <c r="D132" s="317"/>
      <c r="E132" s="317"/>
    </row>
    <row r="133">
      <c r="B133" s="317"/>
      <c r="C133" s="317"/>
      <c r="D133" s="317"/>
      <c r="E133" s="317"/>
    </row>
    <row r="134">
      <c r="B134" s="317"/>
      <c r="C134" s="317"/>
      <c r="D134" s="317"/>
      <c r="E134" s="317"/>
    </row>
    <row r="135">
      <c r="B135" s="317"/>
      <c r="C135" s="317"/>
      <c r="D135" s="317"/>
      <c r="E135" s="317"/>
    </row>
    <row r="136">
      <c r="B136" s="317"/>
      <c r="C136" s="317"/>
      <c r="D136" s="317"/>
      <c r="E136" s="317"/>
    </row>
    <row r="137">
      <c r="B137" s="317"/>
      <c r="C137" s="317"/>
      <c r="D137" s="317"/>
      <c r="E137" s="317"/>
    </row>
    <row r="138">
      <c r="B138" s="317"/>
      <c r="C138" s="317"/>
      <c r="D138" s="317"/>
      <c r="E138" s="317"/>
    </row>
    <row r="139">
      <c r="B139" s="317"/>
      <c r="C139" s="317"/>
      <c r="D139" s="317"/>
      <c r="E139" s="317"/>
    </row>
    <row r="140">
      <c r="B140" s="317"/>
      <c r="C140" s="317"/>
      <c r="D140" s="317"/>
      <c r="E140" s="317"/>
    </row>
    <row r="141">
      <c r="B141" s="317"/>
      <c r="C141" s="317"/>
      <c r="D141" s="317"/>
      <c r="E141" s="317"/>
    </row>
    <row r="142">
      <c r="B142" s="317"/>
      <c r="C142" s="317"/>
      <c r="D142" s="317"/>
      <c r="E142" s="317"/>
    </row>
    <row r="143">
      <c r="B143" s="317"/>
      <c r="C143" s="317"/>
      <c r="D143" s="317"/>
      <c r="E143" s="317"/>
    </row>
    <row r="144">
      <c r="B144" s="317"/>
      <c r="C144" s="317"/>
      <c r="D144" s="317"/>
      <c r="E144" s="317"/>
    </row>
    <row r="145">
      <c r="B145" s="317"/>
      <c r="C145" s="317"/>
      <c r="D145" s="317"/>
      <c r="E145" s="317"/>
    </row>
    <row r="146">
      <c r="B146" s="317"/>
      <c r="C146" s="317"/>
      <c r="D146" s="317"/>
      <c r="E146" s="317"/>
    </row>
    <row r="147">
      <c r="B147" s="317"/>
      <c r="C147" s="317"/>
      <c r="D147" s="317"/>
      <c r="E147" s="317"/>
    </row>
    <row r="148">
      <c r="B148" s="317"/>
      <c r="C148" s="317"/>
      <c r="D148" s="317"/>
      <c r="E148" s="317"/>
    </row>
    <row r="149">
      <c r="B149" s="317"/>
      <c r="C149" s="317"/>
      <c r="D149" s="317"/>
      <c r="E149" s="317"/>
    </row>
    <row r="150">
      <c r="B150" s="317"/>
      <c r="C150" s="317"/>
      <c r="D150" s="317"/>
      <c r="E150" s="317"/>
    </row>
    <row r="151">
      <c r="B151" s="317"/>
      <c r="C151" s="317"/>
      <c r="D151" s="317"/>
      <c r="E151" s="317"/>
    </row>
    <row r="152">
      <c r="B152" s="317"/>
      <c r="C152" s="317"/>
      <c r="D152" s="317"/>
      <c r="E152" s="317"/>
    </row>
    <row r="153">
      <c r="B153" s="317"/>
      <c r="C153" s="317"/>
      <c r="D153" s="317"/>
      <c r="E153" s="317"/>
    </row>
    <row r="154">
      <c r="B154" s="317"/>
      <c r="C154" s="317"/>
      <c r="D154" s="317"/>
      <c r="E154" s="317"/>
    </row>
    <row r="155">
      <c r="B155" s="317"/>
      <c r="C155" s="317"/>
      <c r="D155" s="317"/>
      <c r="E155" s="317"/>
    </row>
    <row r="156">
      <c r="B156" s="317"/>
      <c r="C156" s="317"/>
      <c r="D156" s="317"/>
      <c r="E156" s="317"/>
    </row>
    <row r="157">
      <c r="B157" s="317"/>
      <c r="C157" s="317"/>
      <c r="D157" s="317"/>
      <c r="E157" s="317"/>
    </row>
    <row r="158">
      <c r="B158" s="317"/>
      <c r="C158" s="317"/>
      <c r="D158" s="317"/>
      <c r="E158" s="317"/>
    </row>
    <row r="159">
      <c r="B159" s="317"/>
      <c r="C159" s="317"/>
      <c r="D159" s="317"/>
      <c r="E159" s="317"/>
    </row>
    <row r="160">
      <c r="B160" s="317"/>
      <c r="C160" s="317"/>
      <c r="D160" s="317"/>
      <c r="E160" s="317"/>
    </row>
    <row r="161">
      <c r="B161" s="317"/>
      <c r="C161" s="317"/>
      <c r="D161" s="317"/>
      <c r="E161" s="317"/>
    </row>
    <row r="162">
      <c r="B162" s="317"/>
      <c r="C162" s="317"/>
      <c r="D162" s="317"/>
      <c r="E162" s="317"/>
    </row>
    <row r="163">
      <c r="B163" s="317"/>
      <c r="C163" s="317"/>
      <c r="D163" s="317"/>
      <c r="E163" s="317"/>
    </row>
    <row r="164">
      <c r="B164" s="317"/>
      <c r="C164" s="317"/>
      <c r="D164" s="317"/>
      <c r="E164" s="317"/>
    </row>
    <row r="165">
      <c r="B165" s="317"/>
      <c r="C165" s="317"/>
      <c r="D165" s="317"/>
      <c r="E165" s="317"/>
    </row>
    <row r="166">
      <c r="B166" s="317"/>
      <c r="C166" s="317"/>
      <c r="D166" s="317"/>
      <c r="E166" s="317"/>
    </row>
    <row r="167">
      <c r="B167" s="317"/>
      <c r="C167" s="317"/>
      <c r="D167" s="317"/>
      <c r="E167" s="317"/>
    </row>
    <row r="168">
      <c r="B168" s="317"/>
      <c r="C168" s="317"/>
      <c r="D168" s="317"/>
      <c r="E168" s="317"/>
    </row>
    <row r="169">
      <c r="B169" s="317"/>
      <c r="C169" s="317"/>
      <c r="D169" s="317"/>
      <c r="E169" s="317"/>
    </row>
    <row r="170">
      <c r="B170" s="317"/>
      <c r="C170" s="317"/>
      <c r="D170" s="317"/>
      <c r="E170" s="317"/>
    </row>
    <row r="171">
      <c r="B171" s="317"/>
      <c r="C171" s="317"/>
      <c r="D171" s="317"/>
      <c r="E171" s="317"/>
    </row>
    <row r="172">
      <c r="B172" s="317"/>
      <c r="C172" s="317"/>
      <c r="D172" s="317"/>
      <c r="E172" s="317"/>
    </row>
    <row r="173">
      <c r="B173" s="317"/>
      <c r="C173" s="317"/>
      <c r="D173" s="317"/>
      <c r="E173" s="317"/>
    </row>
    <row r="174">
      <c r="B174" s="317"/>
      <c r="C174" s="317"/>
      <c r="D174" s="317"/>
      <c r="E174" s="317"/>
    </row>
    <row r="175">
      <c r="B175" s="317"/>
      <c r="C175" s="317"/>
      <c r="D175" s="317"/>
      <c r="E175" s="317"/>
    </row>
    <row r="176">
      <c r="B176" s="317"/>
      <c r="C176" s="317"/>
      <c r="D176" s="317"/>
      <c r="E176" s="317"/>
    </row>
    <row r="177">
      <c r="B177" s="317"/>
      <c r="C177" s="317"/>
      <c r="D177" s="317"/>
      <c r="E177" s="317"/>
    </row>
    <row r="178">
      <c r="B178" s="317"/>
      <c r="C178" s="317"/>
      <c r="D178" s="317"/>
      <c r="E178" s="317"/>
    </row>
    <row r="179">
      <c r="B179" s="317"/>
      <c r="C179" s="317"/>
      <c r="D179" s="317"/>
      <c r="E179" s="317"/>
    </row>
    <row r="180">
      <c r="B180" s="317"/>
      <c r="C180" s="317"/>
      <c r="D180" s="317"/>
      <c r="E180" s="317"/>
    </row>
    <row r="181">
      <c r="B181" s="317"/>
      <c r="C181" s="317"/>
      <c r="D181" s="317"/>
      <c r="E181" s="317"/>
    </row>
    <row r="182">
      <c r="B182" s="317"/>
      <c r="C182" s="317"/>
      <c r="D182" s="317"/>
      <c r="E182" s="317"/>
    </row>
    <row r="183">
      <c r="B183" s="317"/>
      <c r="C183" s="317"/>
      <c r="D183" s="317"/>
      <c r="E183" s="317"/>
    </row>
    <row r="184">
      <c r="B184" s="317"/>
      <c r="C184" s="317"/>
      <c r="D184" s="317"/>
      <c r="E184" s="317"/>
    </row>
    <row r="185">
      <c r="B185" s="317"/>
      <c r="C185" s="317"/>
      <c r="D185" s="317"/>
      <c r="E185" s="317"/>
    </row>
    <row r="186">
      <c r="B186" s="317"/>
      <c r="C186" s="317"/>
      <c r="D186" s="317"/>
      <c r="E186" s="317"/>
    </row>
    <row r="187">
      <c r="B187" s="317"/>
      <c r="C187" s="317"/>
      <c r="D187" s="317"/>
      <c r="E187" s="317"/>
    </row>
    <row r="188">
      <c r="B188" s="317"/>
      <c r="C188" s="317"/>
      <c r="D188" s="317"/>
      <c r="E188" s="317"/>
    </row>
    <row r="189">
      <c r="B189" s="317"/>
      <c r="C189" s="317"/>
      <c r="D189" s="317"/>
      <c r="E189" s="317"/>
    </row>
    <row r="190">
      <c r="B190" s="317"/>
      <c r="C190" s="317"/>
      <c r="D190" s="317"/>
      <c r="E190" s="317"/>
    </row>
    <row r="191">
      <c r="B191" s="317"/>
      <c r="C191" s="317"/>
      <c r="D191" s="317"/>
      <c r="E191" s="317"/>
    </row>
    <row r="192">
      <c r="B192" s="317"/>
      <c r="C192" s="317"/>
      <c r="D192" s="317"/>
      <c r="E192" s="317"/>
    </row>
    <row r="193">
      <c r="B193" s="317"/>
      <c r="C193" s="317"/>
      <c r="D193" s="317"/>
      <c r="E193" s="317"/>
    </row>
    <row r="194">
      <c r="B194" s="317"/>
      <c r="C194" s="317"/>
      <c r="D194" s="317"/>
      <c r="E194" s="317"/>
    </row>
    <row r="195">
      <c r="B195" s="317"/>
      <c r="C195" s="317"/>
      <c r="D195" s="317"/>
      <c r="E195" s="317"/>
    </row>
    <row r="196">
      <c r="B196" s="317"/>
      <c r="C196" s="317"/>
      <c r="D196" s="317"/>
      <c r="E196" s="317"/>
    </row>
    <row r="197">
      <c r="B197" s="317"/>
      <c r="C197" s="317"/>
      <c r="D197" s="317"/>
      <c r="E197" s="317"/>
    </row>
    <row r="198">
      <c r="B198" s="317"/>
      <c r="C198" s="317"/>
      <c r="D198" s="317"/>
      <c r="E198" s="317"/>
    </row>
    <row r="199">
      <c r="B199" s="317"/>
      <c r="C199" s="317"/>
      <c r="D199" s="317"/>
      <c r="E199" s="317"/>
    </row>
    <row r="200">
      <c r="B200" s="317"/>
      <c r="C200" s="317"/>
      <c r="D200" s="317"/>
      <c r="E200" s="317"/>
    </row>
    <row r="201">
      <c r="B201" s="317"/>
      <c r="C201" s="317"/>
      <c r="D201" s="317"/>
      <c r="E201" s="317"/>
    </row>
    <row r="202">
      <c r="B202" s="317"/>
      <c r="C202" s="317"/>
      <c r="D202" s="317"/>
      <c r="E202" s="317"/>
    </row>
    <row r="203">
      <c r="B203" s="317"/>
      <c r="C203" s="317"/>
      <c r="D203" s="317"/>
      <c r="E203" s="317"/>
    </row>
    <row r="204">
      <c r="B204" s="317"/>
      <c r="C204" s="317"/>
      <c r="D204" s="317"/>
      <c r="E204" s="317"/>
    </row>
    <row r="205">
      <c r="B205" s="317"/>
      <c r="C205" s="317"/>
      <c r="D205" s="317"/>
      <c r="E205" s="317"/>
    </row>
    <row r="206">
      <c r="B206" s="317"/>
      <c r="C206" s="317"/>
      <c r="D206" s="317"/>
      <c r="E206" s="317"/>
    </row>
    <row r="207">
      <c r="B207" s="317"/>
      <c r="C207" s="317"/>
      <c r="D207" s="317"/>
      <c r="E207" s="317"/>
    </row>
    <row r="208">
      <c r="B208" s="317"/>
      <c r="C208" s="317"/>
      <c r="D208" s="317"/>
      <c r="E208" s="317"/>
    </row>
    <row r="209">
      <c r="B209" s="317"/>
      <c r="C209" s="317"/>
      <c r="D209" s="317"/>
      <c r="E209" s="317"/>
    </row>
    <row r="210">
      <c r="B210" s="317"/>
      <c r="C210" s="317"/>
      <c r="D210" s="317"/>
      <c r="E210" s="317"/>
    </row>
    <row r="211">
      <c r="B211" s="317"/>
      <c r="C211" s="317"/>
      <c r="D211" s="317"/>
      <c r="E211" s="317"/>
    </row>
    <row r="212">
      <c r="B212" s="317"/>
      <c r="C212" s="317"/>
      <c r="D212" s="317"/>
      <c r="E212" s="317"/>
    </row>
    <row r="213">
      <c r="B213" s="317"/>
      <c r="C213" s="317"/>
      <c r="D213" s="317"/>
      <c r="E213" s="317"/>
    </row>
    <row r="214">
      <c r="B214" s="317"/>
      <c r="C214" s="317"/>
      <c r="D214" s="317"/>
      <c r="E214" s="317"/>
    </row>
    <row r="215">
      <c r="B215" s="317"/>
      <c r="C215" s="317"/>
      <c r="D215" s="317"/>
      <c r="E215" s="317"/>
    </row>
    <row r="216">
      <c r="B216" s="317"/>
      <c r="C216" s="317"/>
      <c r="D216" s="317"/>
      <c r="E216" s="317"/>
    </row>
    <row r="217">
      <c r="B217" s="317"/>
      <c r="C217" s="317"/>
      <c r="D217" s="317"/>
      <c r="E217" s="317"/>
    </row>
    <row r="218">
      <c r="B218" s="317"/>
      <c r="C218" s="317"/>
      <c r="D218" s="317"/>
      <c r="E218" s="317"/>
    </row>
    <row r="219">
      <c r="B219" s="317"/>
      <c r="C219" s="317"/>
      <c r="D219" s="317"/>
      <c r="E219" s="317"/>
    </row>
    <row r="220">
      <c r="B220" s="317"/>
      <c r="C220" s="317"/>
      <c r="D220" s="317"/>
      <c r="E220" s="317"/>
    </row>
    <row r="221">
      <c r="B221" s="317"/>
      <c r="C221" s="317"/>
      <c r="D221" s="317"/>
      <c r="E221" s="317"/>
    </row>
    <row r="222">
      <c r="B222" s="317"/>
      <c r="C222" s="317"/>
      <c r="D222" s="317"/>
      <c r="E222" s="317"/>
    </row>
    <row r="223">
      <c r="B223" s="317"/>
      <c r="C223" s="317"/>
      <c r="D223" s="317"/>
      <c r="E223" s="317"/>
    </row>
    <row r="224">
      <c r="B224" s="317"/>
      <c r="C224" s="317"/>
      <c r="D224" s="317"/>
      <c r="E224" s="317"/>
    </row>
    <row r="225">
      <c r="B225" s="317"/>
      <c r="C225" s="317"/>
      <c r="D225" s="317"/>
      <c r="E225" s="317"/>
    </row>
    <row r="226">
      <c r="B226" s="317"/>
      <c r="C226" s="317"/>
      <c r="D226" s="317"/>
      <c r="E226" s="317"/>
    </row>
    <row r="227">
      <c r="B227" s="317"/>
      <c r="C227" s="317"/>
      <c r="D227" s="317"/>
      <c r="E227" s="317"/>
    </row>
    <row r="228">
      <c r="B228" s="317"/>
      <c r="C228" s="317"/>
      <c r="D228" s="317"/>
      <c r="E228" s="317"/>
    </row>
    <row r="229">
      <c r="B229" s="317"/>
      <c r="C229" s="317"/>
      <c r="D229" s="317"/>
      <c r="E229" s="317"/>
    </row>
    <row r="230">
      <c r="B230" s="317"/>
      <c r="C230" s="317"/>
      <c r="D230" s="317"/>
      <c r="E230" s="317"/>
    </row>
    <row r="231">
      <c r="B231" s="317"/>
      <c r="C231" s="317"/>
      <c r="D231" s="317"/>
      <c r="E231" s="317"/>
    </row>
    <row r="232">
      <c r="B232" s="317"/>
      <c r="C232" s="317"/>
      <c r="D232" s="317"/>
      <c r="E232" s="317"/>
    </row>
    <row r="233">
      <c r="B233" s="317"/>
      <c r="C233" s="317"/>
      <c r="D233" s="317"/>
      <c r="E233" s="317"/>
    </row>
    <row r="234">
      <c r="B234" s="317"/>
      <c r="C234" s="317"/>
      <c r="D234" s="317"/>
      <c r="E234" s="317"/>
    </row>
    <row r="235">
      <c r="B235" s="317"/>
      <c r="C235" s="317"/>
      <c r="D235" s="317"/>
      <c r="E235" s="317"/>
    </row>
    <row r="236">
      <c r="B236" s="317"/>
      <c r="C236" s="317"/>
      <c r="D236" s="317"/>
      <c r="E236" s="317"/>
    </row>
    <row r="237">
      <c r="B237" s="317"/>
      <c r="C237" s="317"/>
      <c r="D237" s="317"/>
      <c r="E237" s="317"/>
    </row>
    <row r="238">
      <c r="B238" s="317"/>
      <c r="C238" s="317"/>
      <c r="D238" s="317"/>
      <c r="E238" s="317"/>
    </row>
    <row r="239">
      <c r="B239" s="317"/>
      <c r="C239" s="317"/>
      <c r="D239" s="317"/>
      <c r="E239" s="317"/>
    </row>
    <row r="240">
      <c r="B240" s="317"/>
      <c r="C240" s="317"/>
      <c r="D240" s="317"/>
      <c r="E240" s="317"/>
    </row>
    <row r="241">
      <c r="B241" s="317"/>
      <c r="C241" s="317"/>
      <c r="D241" s="317"/>
      <c r="E241" s="317"/>
    </row>
    <row r="242">
      <c r="B242" s="317"/>
      <c r="C242" s="317"/>
      <c r="D242" s="317"/>
      <c r="E242" s="317"/>
    </row>
    <row r="243">
      <c r="B243" s="317"/>
      <c r="C243" s="317"/>
      <c r="D243" s="317"/>
      <c r="E243" s="317"/>
    </row>
    <row r="244">
      <c r="B244" s="317"/>
      <c r="C244" s="317"/>
      <c r="D244" s="317"/>
      <c r="E244" s="317"/>
    </row>
    <row r="245">
      <c r="B245" s="317"/>
      <c r="C245" s="317"/>
      <c r="D245" s="317"/>
      <c r="E245" s="317"/>
    </row>
    <row r="246">
      <c r="B246" s="317"/>
      <c r="C246" s="317"/>
      <c r="D246" s="317"/>
      <c r="E246" s="317"/>
    </row>
    <row r="247">
      <c r="B247" s="317"/>
      <c r="C247" s="317"/>
      <c r="D247" s="317"/>
      <c r="E247" s="317"/>
    </row>
    <row r="248">
      <c r="B248" s="317"/>
      <c r="C248" s="317"/>
      <c r="D248" s="317"/>
      <c r="E248" s="317"/>
    </row>
    <row r="249">
      <c r="B249" s="317"/>
      <c r="C249" s="317"/>
      <c r="D249" s="317"/>
      <c r="E249" s="317"/>
    </row>
    <row r="250">
      <c r="B250" s="317"/>
      <c r="C250" s="317"/>
      <c r="D250" s="317"/>
      <c r="E250" s="317"/>
    </row>
    <row r="251">
      <c r="B251" s="317"/>
      <c r="C251" s="317"/>
      <c r="D251" s="317"/>
      <c r="E251" s="317"/>
    </row>
    <row r="252">
      <c r="B252" s="317"/>
      <c r="C252" s="317"/>
      <c r="D252" s="317"/>
      <c r="E252" s="317"/>
    </row>
    <row r="253">
      <c r="B253" s="317"/>
      <c r="C253" s="317"/>
      <c r="D253" s="317"/>
      <c r="E253" s="317"/>
    </row>
    <row r="254">
      <c r="B254" s="317"/>
      <c r="C254" s="317"/>
      <c r="D254" s="317"/>
      <c r="E254" s="317"/>
    </row>
    <row r="255">
      <c r="B255" s="317"/>
      <c r="C255" s="317"/>
      <c r="D255" s="317"/>
      <c r="E255" s="317"/>
    </row>
    <row r="256">
      <c r="B256" s="317"/>
      <c r="C256" s="317"/>
      <c r="D256" s="317"/>
      <c r="E256" s="317"/>
    </row>
    <row r="257">
      <c r="B257" s="317"/>
      <c r="C257" s="317"/>
      <c r="D257" s="317"/>
      <c r="E257" s="317"/>
    </row>
    <row r="258">
      <c r="B258" s="317"/>
      <c r="C258" s="317"/>
      <c r="D258" s="317"/>
      <c r="E258" s="317"/>
    </row>
    <row r="259">
      <c r="B259" s="317"/>
      <c r="C259" s="317"/>
      <c r="D259" s="317"/>
      <c r="E259" s="317"/>
    </row>
    <row r="260">
      <c r="B260" s="317"/>
      <c r="C260" s="317"/>
      <c r="D260" s="317"/>
      <c r="E260" s="317"/>
    </row>
    <row r="261">
      <c r="B261" s="317"/>
      <c r="C261" s="317"/>
      <c r="D261" s="317"/>
      <c r="E261" s="317"/>
    </row>
    <row r="262">
      <c r="B262" s="317"/>
      <c r="C262" s="317"/>
      <c r="D262" s="317"/>
      <c r="E262" s="317"/>
    </row>
    <row r="263">
      <c r="B263" s="317"/>
      <c r="C263" s="317"/>
      <c r="D263" s="317"/>
      <c r="E263" s="317"/>
    </row>
    <row r="264">
      <c r="B264" s="317"/>
      <c r="C264" s="317"/>
      <c r="D264" s="317"/>
      <c r="E264" s="317"/>
    </row>
    <row r="265">
      <c r="B265" s="317"/>
      <c r="C265" s="317"/>
      <c r="D265" s="317"/>
      <c r="E265" s="317"/>
    </row>
    <row r="266">
      <c r="B266" s="317"/>
      <c r="C266" s="317"/>
      <c r="D266" s="317"/>
      <c r="E266" s="317"/>
    </row>
    <row r="267">
      <c r="B267" s="317"/>
      <c r="C267" s="317"/>
      <c r="D267" s="317"/>
      <c r="E267" s="317"/>
    </row>
    <row r="268">
      <c r="B268" s="317"/>
      <c r="C268" s="317"/>
      <c r="D268" s="317"/>
      <c r="E268" s="317"/>
    </row>
    <row r="269">
      <c r="B269" s="317"/>
      <c r="C269" s="317"/>
      <c r="D269" s="317"/>
      <c r="E269" s="317"/>
    </row>
    <row r="270">
      <c r="B270" s="317"/>
      <c r="C270" s="317"/>
      <c r="D270" s="317"/>
      <c r="E270" s="317"/>
    </row>
    <row r="271">
      <c r="B271" s="317"/>
      <c r="C271" s="317"/>
      <c r="D271" s="317"/>
      <c r="E271" s="317"/>
    </row>
    <row r="272">
      <c r="B272" s="317"/>
      <c r="C272" s="317"/>
      <c r="D272" s="317"/>
      <c r="E272" s="317"/>
    </row>
    <row r="273">
      <c r="B273" s="317"/>
      <c r="C273" s="317"/>
      <c r="D273" s="317"/>
      <c r="E273" s="317"/>
    </row>
    <row r="274">
      <c r="B274" s="317"/>
      <c r="C274" s="317"/>
      <c r="D274" s="317"/>
      <c r="E274" s="317"/>
    </row>
    <row r="275">
      <c r="B275" s="317"/>
      <c r="C275" s="317"/>
      <c r="D275" s="317"/>
      <c r="E275" s="317"/>
    </row>
    <row r="276">
      <c r="B276" s="317"/>
      <c r="C276" s="317"/>
      <c r="D276" s="317"/>
      <c r="E276" s="317"/>
    </row>
    <row r="277">
      <c r="B277" s="317"/>
      <c r="C277" s="317"/>
      <c r="D277" s="317"/>
      <c r="E277" s="317"/>
    </row>
    <row r="278">
      <c r="B278" s="317"/>
      <c r="C278" s="317"/>
      <c r="D278" s="317"/>
      <c r="E278" s="317"/>
    </row>
    <row r="279">
      <c r="B279" s="317"/>
      <c r="C279" s="317"/>
      <c r="D279" s="317"/>
      <c r="E279" s="317"/>
    </row>
    <row r="280">
      <c r="B280" s="317"/>
      <c r="C280" s="317"/>
      <c r="D280" s="317"/>
      <c r="E280" s="317"/>
    </row>
    <row r="281">
      <c r="B281" s="317"/>
      <c r="C281" s="317"/>
      <c r="D281" s="317"/>
      <c r="E281" s="317"/>
    </row>
    <row r="282">
      <c r="B282" s="317"/>
      <c r="C282" s="317"/>
      <c r="D282" s="317"/>
      <c r="E282" s="317"/>
    </row>
    <row r="283">
      <c r="B283" s="317"/>
      <c r="C283" s="317"/>
      <c r="D283" s="317"/>
      <c r="E283" s="317"/>
    </row>
    <row r="284">
      <c r="B284" s="317"/>
      <c r="C284" s="317"/>
      <c r="D284" s="317"/>
      <c r="E284" s="317"/>
    </row>
    <row r="285">
      <c r="B285" s="317"/>
      <c r="C285" s="317"/>
      <c r="D285" s="317"/>
      <c r="E285" s="317"/>
    </row>
    <row r="286">
      <c r="B286" s="317"/>
      <c r="C286" s="317"/>
      <c r="D286" s="317"/>
      <c r="E286" s="317"/>
    </row>
    <row r="287">
      <c r="B287" s="317"/>
      <c r="C287" s="317"/>
      <c r="D287" s="317"/>
      <c r="E287" s="317"/>
    </row>
    <row r="288">
      <c r="B288" s="317"/>
      <c r="C288" s="317"/>
      <c r="D288" s="317"/>
      <c r="E288" s="317"/>
    </row>
    <row r="289">
      <c r="B289" s="317"/>
      <c r="C289" s="317"/>
      <c r="D289" s="317"/>
      <c r="E289" s="317"/>
    </row>
    <row r="290">
      <c r="B290" s="317"/>
      <c r="C290" s="317"/>
      <c r="D290" s="317"/>
      <c r="E290" s="317"/>
    </row>
    <row r="291">
      <c r="B291" s="317"/>
      <c r="C291" s="317"/>
      <c r="D291" s="317"/>
      <c r="E291" s="317"/>
    </row>
    <row r="292">
      <c r="B292" s="317"/>
      <c r="C292" s="317"/>
      <c r="D292" s="317"/>
      <c r="E292" s="317"/>
    </row>
    <row r="293">
      <c r="B293" s="317"/>
      <c r="C293" s="317"/>
      <c r="D293" s="317"/>
      <c r="E293" s="317"/>
    </row>
    <row r="294">
      <c r="B294" s="317"/>
      <c r="C294" s="317"/>
      <c r="D294" s="317"/>
      <c r="E294" s="317"/>
    </row>
    <row r="295">
      <c r="B295" s="317"/>
      <c r="C295" s="317"/>
      <c r="D295" s="317"/>
      <c r="E295" s="317"/>
    </row>
    <row r="296">
      <c r="B296" s="317"/>
      <c r="C296" s="317"/>
      <c r="D296" s="317"/>
      <c r="E296" s="317"/>
    </row>
    <row r="297">
      <c r="B297" s="317"/>
      <c r="C297" s="317"/>
      <c r="D297" s="317"/>
      <c r="E297" s="317"/>
    </row>
    <row r="298">
      <c r="B298" s="317"/>
      <c r="C298" s="317"/>
      <c r="D298" s="317"/>
      <c r="E298" s="317"/>
    </row>
    <row r="299">
      <c r="B299" s="317"/>
      <c r="C299" s="317"/>
      <c r="D299" s="317"/>
      <c r="E299" s="317"/>
    </row>
    <row r="300">
      <c r="B300" s="317"/>
      <c r="C300" s="317"/>
      <c r="D300" s="317"/>
      <c r="E300" s="317"/>
    </row>
    <row r="301">
      <c r="B301" s="317"/>
      <c r="C301" s="317"/>
      <c r="D301" s="317"/>
      <c r="E301" s="317"/>
    </row>
    <row r="302">
      <c r="B302" s="317"/>
      <c r="C302" s="317"/>
      <c r="D302" s="317"/>
      <c r="E302" s="317"/>
    </row>
    <row r="303">
      <c r="B303" s="317"/>
      <c r="C303" s="317"/>
      <c r="D303" s="317"/>
      <c r="E303" s="317"/>
    </row>
    <row r="304">
      <c r="B304" s="317"/>
      <c r="C304" s="317"/>
      <c r="D304" s="317"/>
      <c r="E304" s="317"/>
    </row>
    <row r="305">
      <c r="B305" s="317"/>
      <c r="C305" s="317"/>
      <c r="D305" s="317"/>
      <c r="E305" s="317"/>
    </row>
    <row r="306">
      <c r="B306" s="317"/>
      <c r="C306" s="317"/>
      <c r="D306" s="317"/>
      <c r="E306" s="317"/>
    </row>
    <row r="307">
      <c r="B307" s="317"/>
      <c r="C307" s="317"/>
      <c r="D307" s="317"/>
      <c r="E307" s="317"/>
    </row>
    <row r="308">
      <c r="B308" s="317"/>
      <c r="C308" s="317"/>
      <c r="D308" s="317"/>
      <c r="E308" s="317"/>
    </row>
    <row r="309">
      <c r="B309" s="317"/>
      <c r="C309" s="317"/>
      <c r="D309" s="317"/>
      <c r="E309" s="317"/>
    </row>
    <row r="310">
      <c r="B310" s="317"/>
      <c r="C310" s="317"/>
      <c r="D310" s="317"/>
      <c r="E310" s="317"/>
    </row>
    <row r="311">
      <c r="B311" s="317"/>
      <c r="C311" s="317"/>
      <c r="D311" s="317"/>
      <c r="E311" s="317"/>
    </row>
    <row r="312">
      <c r="B312" s="317"/>
      <c r="C312" s="317"/>
      <c r="D312" s="317"/>
      <c r="E312" s="317"/>
    </row>
    <row r="313">
      <c r="B313" s="317"/>
      <c r="C313" s="317"/>
      <c r="D313" s="317"/>
      <c r="E313" s="317"/>
    </row>
    <row r="314">
      <c r="B314" s="317"/>
      <c r="C314" s="317"/>
      <c r="D314" s="317"/>
      <c r="E314" s="317"/>
    </row>
    <row r="315">
      <c r="B315" s="317"/>
      <c r="C315" s="317"/>
      <c r="D315" s="317"/>
      <c r="E315" s="317"/>
    </row>
    <row r="316">
      <c r="B316" s="317"/>
      <c r="C316" s="317"/>
      <c r="D316" s="317"/>
      <c r="E316" s="317"/>
    </row>
    <row r="317">
      <c r="B317" s="317"/>
      <c r="C317" s="317"/>
      <c r="D317" s="317"/>
      <c r="E317" s="317"/>
    </row>
    <row r="318">
      <c r="B318" s="317"/>
      <c r="C318" s="317"/>
      <c r="D318" s="317"/>
      <c r="E318" s="317"/>
    </row>
    <row r="319">
      <c r="B319" s="317"/>
      <c r="C319" s="317"/>
      <c r="D319" s="317"/>
      <c r="E319" s="317"/>
    </row>
    <row r="320">
      <c r="B320" s="317"/>
      <c r="C320" s="317"/>
      <c r="D320" s="317"/>
      <c r="E320" s="317"/>
    </row>
    <row r="321">
      <c r="B321" s="317"/>
      <c r="C321" s="317"/>
      <c r="D321" s="317"/>
      <c r="E321" s="317"/>
    </row>
    <row r="322">
      <c r="B322" s="317"/>
      <c r="C322" s="317"/>
      <c r="D322" s="317"/>
      <c r="E322" s="317"/>
    </row>
    <row r="323">
      <c r="B323" s="317"/>
      <c r="C323" s="317"/>
      <c r="D323" s="317"/>
      <c r="E323" s="317"/>
    </row>
    <row r="324">
      <c r="B324" s="317"/>
      <c r="C324" s="317"/>
      <c r="D324" s="317"/>
      <c r="E324" s="317"/>
    </row>
    <row r="325">
      <c r="B325" s="317"/>
      <c r="C325" s="317"/>
      <c r="D325" s="317"/>
      <c r="E325" s="317"/>
    </row>
    <row r="326">
      <c r="B326" s="317"/>
      <c r="C326" s="317"/>
      <c r="D326" s="317"/>
      <c r="E326" s="317"/>
    </row>
    <row r="327">
      <c r="B327" s="317"/>
      <c r="C327" s="317"/>
      <c r="D327" s="317"/>
      <c r="E327" s="317"/>
    </row>
    <row r="328">
      <c r="B328" s="317"/>
      <c r="C328" s="317"/>
      <c r="D328" s="317"/>
      <c r="E328" s="317"/>
    </row>
    <row r="329">
      <c r="B329" s="317"/>
      <c r="C329" s="317"/>
      <c r="D329" s="317"/>
      <c r="E329" s="317"/>
    </row>
    <row r="330">
      <c r="B330" s="317"/>
      <c r="C330" s="317"/>
      <c r="D330" s="317"/>
      <c r="E330" s="317"/>
    </row>
    <row r="331">
      <c r="B331" s="317"/>
      <c r="C331" s="317"/>
      <c r="D331" s="317"/>
      <c r="E331" s="317"/>
    </row>
    <row r="332">
      <c r="B332" s="317"/>
      <c r="C332" s="317"/>
      <c r="D332" s="317"/>
      <c r="E332" s="317"/>
    </row>
    <row r="333">
      <c r="B333" s="317"/>
      <c r="C333" s="317"/>
      <c r="D333" s="317"/>
      <c r="E333" s="317"/>
    </row>
    <row r="334">
      <c r="B334" s="317"/>
      <c r="C334" s="317"/>
      <c r="D334" s="317"/>
      <c r="E334" s="317"/>
    </row>
    <row r="335">
      <c r="B335" s="317"/>
      <c r="C335" s="317"/>
      <c r="D335" s="317"/>
      <c r="E335" s="317"/>
    </row>
    <row r="336">
      <c r="B336" s="317"/>
      <c r="C336" s="317"/>
      <c r="D336" s="317"/>
      <c r="E336" s="317"/>
    </row>
    <row r="337">
      <c r="B337" s="317"/>
      <c r="C337" s="317"/>
      <c r="D337" s="317"/>
      <c r="E337" s="317"/>
    </row>
    <row r="338">
      <c r="B338" s="317"/>
      <c r="C338" s="317"/>
      <c r="D338" s="317"/>
      <c r="E338" s="317"/>
    </row>
    <row r="339">
      <c r="B339" s="317"/>
      <c r="C339" s="317"/>
      <c r="D339" s="317"/>
      <c r="E339" s="317"/>
    </row>
    <row r="340">
      <c r="B340" s="317"/>
      <c r="C340" s="317"/>
      <c r="D340" s="317"/>
      <c r="E340" s="317"/>
    </row>
    <row r="341">
      <c r="B341" s="317"/>
      <c r="C341" s="317"/>
      <c r="D341" s="317"/>
      <c r="E341" s="317"/>
    </row>
    <row r="342">
      <c r="B342" s="317"/>
      <c r="C342" s="317"/>
      <c r="D342" s="317"/>
      <c r="E342" s="317"/>
    </row>
    <row r="343">
      <c r="B343" s="317"/>
      <c r="C343" s="317"/>
      <c r="D343" s="317"/>
      <c r="E343" s="317"/>
    </row>
    <row r="344">
      <c r="B344" s="317"/>
      <c r="C344" s="317"/>
      <c r="D344" s="317"/>
      <c r="E344" s="317"/>
    </row>
    <row r="345">
      <c r="B345" s="317"/>
      <c r="C345" s="317"/>
      <c r="D345" s="317"/>
      <c r="E345" s="317"/>
    </row>
    <row r="346">
      <c r="B346" s="317"/>
      <c r="C346" s="317"/>
      <c r="D346" s="317"/>
      <c r="E346" s="317"/>
    </row>
    <row r="347">
      <c r="B347" s="317"/>
      <c r="C347" s="317"/>
      <c r="D347" s="317"/>
      <c r="E347" s="317"/>
    </row>
    <row r="348">
      <c r="B348" s="317"/>
      <c r="C348" s="317"/>
      <c r="D348" s="317"/>
      <c r="E348" s="317"/>
    </row>
    <row r="349">
      <c r="B349" s="317"/>
      <c r="C349" s="317"/>
      <c r="D349" s="317"/>
      <c r="E349" s="317"/>
    </row>
    <row r="350">
      <c r="B350" s="317"/>
      <c r="C350" s="317"/>
      <c r="D350" s="317"/>
      <c r="E350" s="317"/>
    </row>
    <row r="351">
      <c r="B351" s="317"/>
      <c r="C351" s="317"/>
      <c r="D351" s="317"/>
      <c r="E351" s="317"/>
    </row>
    <row r="352">
      <c r="B352" s="317"/>
      <c r="C352" s="317"/>
      <c r="D352" s="317"/>
      <c r="E352" s="317"/>
    </row>
    <row r="353">
      <c r="B353" s="317"/>
      <c r="C353" s="317"/>
      <c r="D353" s="317"/>
      <c r="E353" s="317"/>
    </row>
    <row r="354">
      <c r="B354" s="317"/>
      <c r="C354" s="317"/>
      <c r="D354" s="317"/>
      <c r="E354" s="317"/>
    </row>
    <row r="355">
      <c r="B355" s="317"/>
      <c r="C355" s="317"/>
      <c r="D355" s="317"/>
      <c r="E355" s="317"/>
    </row>
    <row r="356">
      <c r="B356" s="317"/>
      <c r="C356" s="317"/>
      <c r="D356" s="317"/>
      <c r="E356" s="317"/>
    </row>
    <row r="357">
      <c r="B357" s="317"/>
      <c r="C357" s="317"/>
      <c r="D357" s="317"/>
      <c r="E357" s="317"/>
    </row>
    <row r="358">
      <c r="B358" s="317"/>
      <c r="C358" s="317"/>
      <c r="D358" s="317"/>
      <c r="E358" s="317"/>
    </row>
    <row r="359">
      <c r="B359" s="317"/>
      <c r="C359" s="317"/>
      <c r="D359" s="317"/>
      <c r="E359" s="317"/>
    </row>
    <row r="360">
      <c r="B360" s="317"/>
      <c r="C360" s="317"/>
      <c r="D360" s="317"/>
      <c r="E360" s="317"/>
    </row>
    <row r="361">
      <c r="B361" s="317"/>
      <c r="C361" s="317"/>
      <c r="D361" s="317"/>
      <c r="E361" s="317"/>
    </row>
    <row r="362">
      <c r="B362" s="317"/>
      <c r="C362" s="317"/>
      <c r="D362" s="317"/>
      <c r="E362" s="317"/>
    </row>
    <row r="363">
      <c r="B363" s="317"/>
      <c r="C363" s="317"/>
      <c r="D363" s="317"/>
      <c r="E363" s="317"/>
    </row>
    <row r="364">
      <c r="B364" s="317"/>
      <c r="C364" s="317"/>
      <c r="D364" s="317"/>
      <c r="E364" s="317"/>
    </row>
    <row r="365">
      <c r="B365" s="317"/>
      <c r="C365" s="317"/>
      <c r="D365" s="317"/>
      <c r="E365" s="317"/>
    </row>
    <row r="366">
      <c r="B366" s="317"/>
      <c r="C366" s="317"/>
      <c r="D366" s="317"/>
      <c r="E366" s="317"/>
    </row>
    <row r="367">
      <c r="B367" s="317"/>
      <c r="C367" s="317"/>
      <c r="D367" s="317"/>
      <c r="E367" s="317"/>
    </row>
    <row r="368">
      <c r="B368" s="317"/>
      <c r="C368" s="317"/>
      <c r="D368" s="317"/>
      <c r="E368" s="317"/>
    </row>
    <row r="369">
      <c r="B369" s="317"/>
      <c r="C369" s="317"/>
      <c r="D369" s="317"/>
      <c r="E369" s="317"/>
    </row>
    <row r="370">
      <c r="B370" s="317"/>
      <c r="C370" s="317"/>
      <c r="D370" s="317"/>
      <c r="E370" s="317"/>
    </row>
    <row r="371">
      <c r="B371" s="317"/>
      <c r="C371" s="317"/>
      <c r="D371" s="317"/>
      <c r="E371" s="317"/>
    </row>
    <row r="372">
      <c r="B372" s="317"/>
      <c r="C372" s="317"/>
      <c r="D372" s="317"/>
      <c r="E372" s="317"/>
    </row>
    <row r="373">
      <c r="B373" s="317"/>
      <c r="C373" s="317"/>
      <c r="D373" s="317"/>
      <c r="E373" s="317"/>
    </row>
    <row r="374">
      <c r="B374" s="317"/>
      <c r="C374" s="317"/>
      <c r="D374" s="317"/>
      <c r="E374" s="317"/>
    </row>
    <row r="375">
      <c r="B375" s="317"/>
      <c r="C375" s="317"/>
      <c r="D375" s="317"/>
      <c r="E375" s="317"/>
    </row>
    <row r="376">
      <c r="B376" s="317"/>
      <c r="C376" s="317"/>
      <c r="D376" s="317"/>
      <c r="E376" s="317"/>
    </row>
    <row r="377">
      <c r="B377" s="317"/>
      <c r="C377" s="317"/>
      <c r="D377" s="317"/>
      <c r="E377" s="317"/>
    </row>
    <row r="378">
      <c r="B378" s="317"/>
      <c r="C378" s="317"/>
      <c r="D378" s="317"/>
      <c r="E378" s="317"/>
    </row>
    <row r="379">
      <c r="B379" s="317"/>
      <c r="C379" s="317"/>
      <c r="D379" s="317"/>
      <c r="E379" s="317"/>
    </row>
    <row r="380">
      <c r="B380" s="317"/>
      <c r="C380" s="317"/>
      <c r="D380" s="317"/>
      <c r="E380" s="317"/>
    </row>
    <row r="381">
      <c r="B381" s="317"/>
      <c r="C381" s="317"/>
      <c r="D381" s="317"/>
      <c r="E381" s="317"/>
    </row>
    <row r="382">
      <c r="B382" s="317"/>
      <c r="C382" s="317"/>
      <c r="D382" s="317"/>
      <c r="E382" s="317"/>
    </row>
    <row r="383">
      <c r="B383" s="317"/>
      <c r="C383" s="317"/>
      <c r="D383" s="317"/>
      <c r="E383" s="317"/>
    </row>
    <row r="384">
      <c r="B384" s="317"/>
      <c r="C384" s="317"/>
      <c r="D384" s="317"/>
      <c r="E384" s="317"/>
    </row>
    <row r="385">
      <c r="B385" s="317"/>
      <c r="C385" s="317"/>
      <c r="D385" s="317"/>
      <c r="E385" s="317"/>
    </row>
    <row r="386">
      <c r="B386" s="317"/>
      <c r="C386" s="317"/>
      <c r="D386" s="317"/>
      <c r="E386" s="317"/>
    </row>
    <row r="387">
      <c r="B387" s="317"/>
      <c r="C387" s="317"/>
      <c r="D387" s="317"/>
      <c r="E387" s="317"/>
    </row>
    <row r="388">
      <c r="B388" s="317"/>
      <c r="C388" s="317"/>
      <c r="D388" s="317"/>
      <c r="E388" s="317"/>
    </row>
    <row r="389">
      <c r="B389" s="317"/>
      <c r="C389" s="317"/>
      <c r="D389" s="317"/>
      <c r="E389" s="317"/>
    </row>
    <row r="390">
      <c r="B390" s="317"/>
      <c r="C390" s="317"/>
      <c r="D390" s="317"/>
      <c r="E390" s="317"/>
    </row>
    <row r="391">
      <c r="B391" s="317"/>
      <c r="C391" s="317"/>
      <c r="D391" s="317"/>
      <c r="E391" s="317"/>
    </row>
    <row r="392">
      <c r="B392" s="317"/>
      <c r="C392" s="317"/>
      <c r="D392" s="317"/>
      <c r="E392" s="317"/>
    </row>
    <row r="393">
      <c r="B393" s="317"/>
      <c r="C393" s="317"/>
      <c r="D393" s="317"/>
      <c r="E393" s="317"/>
    </row>
    <row r="394">
      <c r="B394" s="317"/>
      <c r="C394" s="317"/>
      <c r="D394" s="317"/>
      <c r="E394" s="317"/>
    </row>
    <row r="395">
      <c r="B395" s="317"/>
      <c r="C395" s="317"/>
      <c r="D395" s="317"/>
      <c r="E395" s="317"/>
    </row>
    <row r="396">
      <c r="B396" s="317"/>
      <c r="C396" s="317"/>
      <c r="D396" s="317"/>
      <c r="E396" s="317"/>
    </row>
    <row r="397">
      <c r="B397" s="317"/>
      <c r="C397" s="317"/>
      <c r="D397" s="317"/>
      <c r="E397" s="317"/>
    </row>
    <row r="398">
      <c r="B398" s="317"/>
      <c r="C398" s="317"/>
      <c r="D398" s="317"/>
      <c r="E398" s="317"/>
    </row>
    <row r="399">
      <c r="B399" s="317"/>
      <c r="C399" s="317"/>
      <c r="D399" s="317"/>
      <c r="E399" s="317"/>
    </row>
    <row r="400">
      <c r="B400" s="317"/>
      <c r="C400" s="317"/>
      <c r="D400" s="317"/>
      <c r="E400" s="317"/>
    </row>
    <row r="401">
      <c r="B401" s="317"/>
      <c r="C401" s="317"/>
      <c r="D401" s="317"/>
      <c r="E401" s="317"/>
    </row>
    <row r="402">
      <c r="B402" s="317"/>
      <c r="C402" s="317"/>
      <c r="D402" s="317"/>
      <c r="E402" s="317"/>
    </row>
    <row r="403">
      <c r="B403" s="317"/>
      <c r="C403" s="317"/>
      <c r="D403" s="317"/>
      <c r="E403" s="317"/>
    </row>
    <row r="404">
      <c r="B404" s="317"/>
      <c r="C404" s="317"/>
      <c r="D404" s="317"/>
      <c r="E404" s="317"/>
    </row>
    <row r="405">
      <c r="B405" s="317"/>
      <c r="C405" s="317"/>
      <c r="D405" s="317"/>
      <c r="E405" s="317"/>
    </row>
    <row r="406">
      <c r="B406" s="317"/>
      <c r="C406" s="317"/>
      <c r="D406" s="317"/>
      <c r="E406" s="317"/>
    </row>
    <row r="407">
      <c r="B407" s="317"/>
      <c r="C407" s="317"/>
      <c r="D407" s="317"/>
      <c r="E407" s="317"/>
    </row>
    <row r="408">
      <c r="B408" s="317"/>
      <c r="C408" s="317"/>
      <c r="D408" s="317"/>
      <c r="E408" s="317"/>
    </row>
    <row r="409">
      <c r="B409" s="317"/>
      <c r="C409" s="317"/>
      <c r="D409" s="317"/>
      <c r="E409" s="317"/>
    </row>
    <row r="410">
      <c r="B410" s="317"/>
      <c r="C410" s="317"/>
      <c r="D410" s="317"/>
      <c r="E410" s="317"/>
    </row>
    <row r="411">
      <c r="B411" s="317"/>
      <c r="C411" s="317"/>
      <c r="D411" s="317"/>
      <c r="E411" s="317"/>
    </row>
    <row r="412">
      <c r="B412" s="317"/>
      <c r="C412" s="317"/>
      <c r="D412" s="317"/>
      <c r="E412" s="317"/>
    </row>
    <row r="413">
      <c r="B413" s="317"/>
      <c r="C413" s="317"/>
      <c r="D413" s="317"/>
      <c r="E413" s="317"/>
    </row>
    <row r="414">
      <c r="B414" s="317"/>
      <c r="C414" s="317"/>
      <c r="D414" s="317"/>
      <c r="E414" s="317"/>
    </row>
    <row r="415">
      <c r="B415" s="317"/>
      <c r="C415" s="317"/>
      <c r="D415" s="317"/>
      <c r="E415" s="317"/>
    </row>
    <row r="416">
      <c r="B416" s="317"/>
      <c r="C416" s="317"/>
      <c r="D416" s="317"/>
      <c r="E416" s="317"/>
    </row>
    <row r="417">
      <c r="B417" s="317"/>
      <c r="C417" s="317"/>
      <c r="D417" s="317"/>
      <c r="E417" s="317"/>
    </row>
    <row r="418">
      <c r="B418" s="317"/>
      <c r="C418" s="317"/>
      <c r="D418" s="317"/>
      <c r="E418" s="317"/>
    </row>
    <row r="419">
      <c r="B419" s="317"/>
      <c r="C419" s="317"/>
      <c r="D419" s="317"/>
      <c r="E419" s="317"/>
    </row>
    <row r="420">
      <c r="B420" s="317"/>
      <c r="C420" s="317"/>
      <c r="D420" s="317"/>
      <c r="E420" s="317"/>
    </row>
    <row r="421">
      <c r="B421" s="317"/>
      <c r="C421" s="317"/>
      <c r="D421" s="317"/>
      <c r="E421" s="317"/>
    </row>
    <row r="422">
      <c r="B422" s="317"/>
      <c r="C422" s="317"/>
      <c r="D422" s="317"/>
      <c r="E422" s="317"/>
    </row>
    <row r="423">
      <c r="B423" s="317"/>
      <c r="C423" s="317"/>
      <c r="D423" s="317"/>
      <c r="E423" s="317"/>
    </row>
    <row r="424">
      <c r="B424" s="317"/>
      <c r="C424" s="317"/>
      <c r="D424" s="317"/>
      <c r="E424" s="317"/>
    </row>
    <row r="425">
      <c r="B425" s="317"/>
      <c r="C425" s="317"/>
      <c r="D425" s="317"/>
      <c r="E425" s="317"/>
    </row>
    <row r="426">
      <c r="B426" s="317"/>
      <c r="C426" s="317"/>
      <c r="D426" s="317"/>
      <c r="E426" s="317"/>
    </row>
    <row r="427">
      <c r="B427" s="317"/>
      <c r="C427" s="317"/>
      <c r="D427" s="317"/>
      <c r="E427" s="317"/>
    </row>
    <row r="428">
      <c r="B428" s="317"/>
      <c r="C428" s="317"/>
      <c r="D428" s="317"/>
      <c r="E428" s="317"/>
    </row>
    <row r="429">
      <c r="B429" s="317"/>
      <c r="C429" s="317"/>
      <c r="D429" s="317"/>
      <c r="E429" s="317"/>
    </row>
    <row r="430">
      <c r="B430" s="317"/>
      <c r="C430" s="317"/>
      <c r="D430" s="317"/>
      <c r="E430" s="317"/>
    </row>
    <row r="431">
      <c r="B431" s="317"/>
      <c r="C431" s="317"/>
      <c r="D431" s="317"/>
      <c r="E431" s="317"/>
    </row>
    <row r="432">
      <c r="B432" s="317"/>
      <c r="C432" s="317"/>
      <c r="D432" s="317"/>
      <c r="E432" s="317"/>
    </row>
    <row r="433">
      <c r="B433" s="317"/>
      <c r="C433" s="317"/>
      <c r="D433" s="317"/>
      <c r="E433" s="317"/>
    </row>
    <row r="434">
      <c r="B434" s="317"/>
      <c r="C434" s="317"/>
      <c r="D434" s="317"/>
      <c r="E434" s="317"/>
    </row>
    <row r="435">
      <c r="B435" s="317"/>
      <c r="C435" s="317"/>
      <c r="D435" s="317"/>
      <c r="E435" s="317"/>
    </row>
    <row r="436">
      <c r="B436" s="317"/>
      <c r="C436" s="317"/>
      <c r="D436" s="317"/>
      <c r="E436" s="317"/>
    </row>
    <row r="437">
      <c r="B437" s="317"/>
      <c r="C437" s="317"/>
      <c r="D437" s="317"/>
      <c r="E437" s="317"/>
    </row>
    <row r="438">
      <c r="B438" s="317"/>
      <c r="C438" s="317"/>
      <c r="D438" s="317"/>
      <c r="E438" s="317"/>
    </row>
    <row r="439">
      <c r="B439" s="317"/>
      <c r="C439" s="317"/>
      <c r="D439" s="317"/>
      <c r="E439" s="317"/>
    </row>
    <row r="440">
      <c r="B440" s="317"/>
      <c r="C440" s="317"/>
      <c r="D440" s="317"/>
      <c r="E440" s="317"/>
    </row>
    <row r="441">
      <c r="B441" s="317"/>
      <c r="C441" s="317"/>
      <c r="D441" s="317"/>
      <c r="E441" s="317"/>
    </row>
    <row r="442">
      <c r="B442" s="317"/>
      <c r="C442" s="317"/>
      <c r="D442" s="317"/>
      <c r="E442" s="317"/>
    </row>
    <row r="443">
      <c r="B443" s="317"/>
      <c r="C443" s="317"/>
      <c r="D443" s="317"/>
      <c r="E443" s="317"/>
    </row>
    <row r="444">
      <c r="B444" s="317"/>
      <c r="C444" s="317"/>
      <c r="D444" s="317"/>
      <c r="E444" s="317"/>
    </row>
    <row r="445">
      <c r="B445" s="317"/>
      <c r="C445" s="317"/>
      <c r="D445" s="317"/>
      <c r="E445" s="317"/>
    </row>
    <row r="446">
      <c r="B446" s="317"/>
      <c r="C446" s="317"/>
      <c r="D446" s="317"/>
      <c r="E446" s="317"/>
    </row>
    <row r="447">
      <c r="B447" s="317"/>
      <c r="C447" s="317"/>
      <c r="D447" s="317"/>
      <c r="E447" s="317"/>
    </row>
    <row r="448">
      <c r="B448" s="317"/>
      <c r="C448" s="317"/>
      <c r="D448" s="317"/>
      <c r="E448" s="317"/>
    </row>
    <row r="449">
      <c r="B449" s="317"/>
      <c r="C449" s="317"/>
      <c r="D449" s="317"/>
      <c r="E449" s="317"/>
    </row>
    <row r="450">
      <c r="B450" s="317"/>
      <c r="C450" s="317"/>
      <c r="D450" s="317"/>
      <c r="E450" s="317"/>
    </row>
    <row r="451">
      <c r="B451" s="317"/>
      <c r="C451" s="317"/>
      <c r="D451" s="317"/>
      <c r="E451" s="317"/>
    </row>
    <row r="452">
      <c r="B452" s="317"/>
      <c r="C452" s="317"/>
      <c r="D452" s="317"/>
      <c r="E452" s="317"/>
    </row>
    <row r="453">
      <c r="B453" s="317"/>
      <c r="C453" s="317"/>
      <c r="D453" s="317"/>
      <c r="E453" s="317"/>
    </row>
    <row r="454">
      <c r="B454" s="317"/>
      <c r="C454" s="317"/>
      <c r="D454" s="317"/>
      <c r="E454" s="317"/>
    </row>
    <row r="455">
      <c r="B455" s="317"/>
      <c r="C455" s="317"/>
      <c r="D455" s="317"/>
      <c r="E455" s="317"/>
    </row>
    <row r="456">
      <c r="B456" s="317"/>
      <c r="C456" s="317"/>
      <c r="D456" s="317"/>
      <c r="E456" s="317"/>
    </row>
    <row r="457">
      <c r="B457" s="317"/>
      <c r="C457" s="317"/>
      <c r="D457" s="317"/>
      <c r="E457" s="317"/>
    </row>
    <row r="458">
      <c r="B458" s="317"/>
      <c r="C458" s="317"/>
      <c r="D458" s="317"/>
      <c r="E458" s="317"/>
    </row>
    <row r="459">
      <c r="B459" s="317"/>
      <c r="C459" s="317"/>
      <c r="D459" s="317"/>
      <c r="E459" s="317"/>
    </row>
    <row r="460">
      <c r="B460" s="317"/>
      <c r="C460" s="317"/>
      <c r="D460" s="317"/>
      <c r="E460" s="317"/>
    </row>
    <row r="461">
      <c r="B461" s="317"/>
      <c r="C461" s="317"/>
      <c r="D461" s="317"/>
      <c r="E461" s="317"/>
    </row>
    <row r="462">
      <c r="B462" s="317"/>
      <c r="C462" s="317"/>
      <c r="D462" s="317"/>
      <c r="E462" s="317"/>
    </row>
    <row r="463">
      <c r="B463" s="317"/>
      <c r="C463" s="317"/>
      <c r="D463" s="317"/>
      <c r="E463" s="317"/>
    </row>
    <row r="464">
      <c r="B464" s="317"/>
      <c r="C464" s="317"/>
      <c r="D464" s="317"/>
      <c r="E464" s="317"/>
    </row>
    <row r="465">
      <c r="B465" s="317"/>
      <c r="C465" s="317"/>
      <c r="D465" s="317"/>
      <c r="E465" s="317"/>
    </row>
    <row r="466">
      <c r="B466" s="317"/>
      <c r="C466" s="317"/>
      <c r="D466" s="317"/>
      <c r="E466" s="317"/>
    </row>
    <row r="467">
      <c r="B467" s="317"/>
      <c r="C467" s="317"/>
      <c r="D467" s="317"/>
      <c r="E467" s="317"/>
    </row>
    <row r="468">
      <c r="B468" s="317"/>
      <c r="C468" s="317"/>
      <c r="D468" s="317"/>
      <c r="E468" s="317"/>
    </row>
    <row r="469">
      <c r="B469" s="317"/>
      <c r="C469" s="317"/>
      <c r="D469" s="317"/>
      <c r="E469" s="317"/>
    </row>
    <row r="470">
      <c r="B470" s="317"/>
      <c r="C470" s="317"/>
      <c r="D470" s="317"/>
      <c r="E470" s="317"/>
    </row>
    <row r="471">
      <c r="B471" s="317"/>
      <c r="C471" s="317"/>
      <c r="D471" s="317"/>
      <c r="E471" s="317"/>
    </row>
    <row r="472">
      <c r="B472" s="317"/>
      <c r="C472" s="317"/>
      <c r="D472" s="317"/>
      <c r="E472" s="317"/>
    </row>
    <row r="473">
      <c r="B473" s="317"/>
      <c r="C473" s="317"/>
      <c r="D473" s="317"/>
      <c r="E473" s="317"/>
    </row>
    <row r="474">
      <c r="B474" s="317"/>
      <c r="C474" s="317"/>
      <c r="D474" s="317"/>
      <c r="E474" s="317"/>
    </row>
    <row r="475">
      <c r="B475" s="317"/>
      <c r="C475" s="317"/>
      <c r="D475" s="317"/>
      <c r="E475" s="317"/>
    </row>
    <row r="476">
      <c r="B476" s="317"/>
      <c r="C476" s="317"/>
      <c r="D476" s="317"/>
      <c r="E476" s="317"/>
    </row>
    <row r="477">
      <c r="B477" s="317"/>
      <c r="C477" s="317"/>
      <c r="D477" s="317"/>
      <c r="E477" s="317"/>
    </row>
    <row r="478">
      <c r="B478" s="317"/>
      <c r="C478" s="317"/>
      <c r="D478" s="317"/>
      <c r="E478" s="317"/>
    </row>
    <row r="479">
      <c r="B479" s="317"/>
      <c r="C479" s="317"/>
      <c r="D479" s="317"/>
      <c r="E479" s="317"/>
    </row>
    <row r="480">
      <c r="B480" s="317"/>
      <c r="C480" s="317"/>
      <c r="D480" s="317"/>
      <c r="E480" s="317"/>
    </row>
    <row r="481">
      <c r="B481" s="317"/>
      <c r="C481" s="317"/>
      <c r="D481" s="317"/>
      <c r="E481" s="317"/>
    </row>
    <row r="482">
      <c r="B482" s="317"/>
      <c r="C482" s="317"/>
      <c r="D482" s="317"/>
      <c r="E482" s="317"/>
    </row>
    <row r="483">
      <c r="B483" s="317"/>
      <c r="C483" s="317"/>
      <c r="D483" s="317"/>
      <c r="E483" s="317"/>
    </row>
    <row r="484">
      <c r="B484" s="317"/>
      <c r="C484" s="317"/>
      <c r="D484" s="317"/>
      <c r="E484" s="317"/>
    </row>
    <row r="485">
      <c r="B485" s="317"/>
      <c r="C485" s="317"/>
      <c r="D485" s="317"/>
      <c r="E485" s="317"/>
    </row>
    <row r="486">
      <c r="B486" s="317"/>
      <c r="C486" s="317"/>
      <c r="D486" s="317"/>
      <c r="E486" s="317"/>
    </row>
    <row r="487">
      <c r="B487" s="317"/>
      <c r="C487" s="317"/>
      <c r="D487" s="317"/>
      <c r="E487" s="317"/>
    </row>
    <row r="488">
      <c r="B488" s="317"/>
      <c r="C488" s="317"/>
      <c r="D488" s="317"/>
      <c r="E488" s="317"/>
    </row>
    <row r="489">
      <c r="B489" s="317"/>
      <c r="C489" s="317"/>
      <c r="D489" s="317"/>
      <c r="E489" s="317"/>
    </row>
    <row r="490">
      <c r="B490" s="317"/>
      <c r="C490" s="317"/>
      <c r="D490" s="317"/>
      <c r="E490" s="317"/>
    </row>
    <row r="491">
      <c r="B491" s="317"/>
      <c r="C491" s="317"/>
      <c r="D491" s="317"/>
      <c r="E491" s="317"/>
    </row>
    <row r="492">
      <c r="B492" s="317"/>
      <c r="C492" s="317"/>
      <c r="D492" s="317"/>
      <c r="E492" s="317"/>
    </row>
    <row r="493">
      <c r="B493" s="317"/>
      <c r="C493" s="317"/>
      <c r="D493" s="317"/>
      <c r="E493" s="317"/>
    </row>
    <row r="494">
      <c r="B494" s="317"/>
      <c r="C494" s="317"/>
      <c r="D494" s="317"/>
      <c r="E494" s="317"/>
    </row>
    <row r="495">
      <c r="B495" s="317"/>
      <c r="C495" s="317"/>
      <c r="D495" s="317"/>
      <c r="E495" s="317"/>
    </row>
    <row r="496">
      <c r="B496" s="317"/>
      <c r="C496" s="317"/>
      <c r="D496" s="317"/>
      <c r="E496" s="317"/>
    </row>
    <row r="497">
      <c r="B497" s="317"/>
      <c r="C497" s="317"/>
      <c r="D497" s="317"/>
      <c r="E497" s="317"/>
    </row>
    <row r="498">
      <c r="B498" s="317"/>
      <c r="C498" s="317"/>
      <c r="D498" s="317"/>
      <c r="E498" s="317"/>
    </row>
    <row r="499">
      <c r="B499" s="317"/>
      <c r="C499" s="317"/>
      <c r="D499" s="317"/>
      <c r="E499" s="317"/>
    </row>
    <row r="500">
      <c r="B500" s="317"/>
      <c r="C500" s="317"/>
      <c r="D500" s="317"/>
      <c r="E500" s="317"/>
    </row>
    <row r="501">
      <c r="B501" s="317"/>
      <c r="C501" s="317"/>
      <c r="D501" s="317"/>
      <c r="E501" s="317"/>
    </row>
    <row r="502">
      <c r="B502" s="317"/>
      <c r="C502" s="317"/>
      <c r="D502" s="317"/>
      <c r="E502" s="317"/>
    </row>
    <row r="503">
      <c r="B503" s="317"/>
      <c r="C503" s="317"/>
      <c r="D503" s="317"/>
      <c r="E503" s="317"/>
    </row>
    <row r="504">
      <c r="B504" s="317"/>
      <c r="C504" s="317"/>
      <c r="D504" s="317"/>
      <c r="E504" s="317"/>
    </row>
    <row r="505">
      <c r="B505" s="317"/>
      <c r="C505" s="317"/>
      <c r="D505" s="317"/>
      <c r="E505" s="317"/>
    </row>
    <row r="506">
      <c r="B506" s="317"/>
      <c r="C506" s="317"/>
      <c r="D506" s="317"/>
      <c r="E506" s="317"/>
    </row>
    <row r="507">
      <c r="B507" s="317"/>
      <c r="C507" s="317"/>
      <c r="D507" s="317"/>
      <c r="E507" s="317"/>
    </row>
    <row r="508">
      <c r="B508" s="317"/>
      <c r="C508" s="317"/>
      <c r="D508" s="317"/>
      <c r="E508" s="317"/>
    </row>
    <row r="509">
      <c r="B509" s="317"/>
      <c r="C509" s="317"/>
      <c r="D509" s="317"/>
      <c r="E509" s="317"/>
    </row>
    <row r="510">
      <c r="B510" s="317"/>
      <c r="C510" s="317"/>
      <c r="D510" s="317"/>
      <c r="E510" s="317"/>
    </row>
    <row r="511">
      <c r="B511" s="317"/>
      <c r="C511" s="317"/>
      <c r="D511" s="317"/>
      <c r="E511" s="317"/>
    </row>
    <row r="512">
      <c r="B512" s="317"/>
      <c r="C512" s="317"/>
      <c r="D512" s="317"/>
      <c r="E512" s="317"/>
    </row>
    <row r="513">
      <c r="B513" s="317"/>
      <c r="C513" s="317"/>
      <c r="D513" s="317"/>
      <c r="E513" s="317"/>
    </row>
    <row r="514">
      <c r="B514" s="317"/>
      <c r="C514" s="317"/>
      <c r="D514" s="317"/>
      <c r="E514" s="317"/>
    </row>
    <row r="515">
      <c r="B515" s="317"/>
      <c r="C515" s="317"/>
      <c r="D515" s="317"/>
      <c r="E515" s="317"/>
    </row>
    <row r="516">
      <c r="B516" s="317"/>
      <c r="C516" s="317"/>
      <c r="D516" s="317"/>
      <c r="E516" s="317"/>
    </row>
    <row r="517">
      <c r="B517" s="317"/>
      <c r="C517" s="317"/>
      <c r="D517" s="317"/>
      <c r="E517" s="317"/>
    </row>
    <row r="518">
      <c r="B518" s="317"/>
      <c r="C518" s="317"/>
      <c r="D518" s="317"/>
      <c r="E518" s="317"/>
    </row>
    <row r="519">
      <c r="B519" s="317"/>
      <c r="C519" s="317"/>
      <c r="D519" s="317"/>
      <c r="E519" s="317"/>
    </row>
    <row r="520">
      <c r="B520" s="317"/>
      <c r="C520" s="317"/>
      <c r="D520" s="317"/>
      <c r="E520" s="317"/>
    </row>
    <row r="521">
      <c r="B521" s="317"/>
      <c r="C521" s="317"/>
      <c r="D521" s="317"/>
      <c r="E521" s="317"/>
    </row>
    <row r="522">
      <c r="B522" s="317"/>
      <c r="C522" s="317"/>
      <c r="D522" s="317"/>
      <c r="E522" s="317"/>
    </row>
    <row r="523">
      <c r="B523" s="317"/>
      <c r="C523" s="317"/>
      <c r="D523" s="317"/>
      <c r="E523" s="317"/>
    </row>
    <row r="524">
      <c r="B524" s="317"/>
      <c r="C524" s="317"/>
      <c r="D524" s="317"/>
      <c r="E524" s="317"/>
    </row>
    <row r="525">
      <c r="B525" s="317"/>
      <c r="C525" s="317"/>
      <c r="D525" s="317"/>
      <c r="E525" s="317"/>
    </row>
    <row r="526">
      <c r="B526" s="317"/>
      <c r="C526" s="317"/>
      <c r="D526" s="317"/>
      <c r="E526" s="317"/>
    </row>
    <row r="527">
      <c r="B527" s="317"/>
      <c r="C527" s="317"/>
      <c r="D527" s="317"/>
      <c r="E527" s="317"/>
    </row>
    <row r="528">
      <c r="B528" s="317"/>
      <c r="C528" s="317"/>
      <c r="D528" s="317"/>
      <c r="E528" s="317"/>
    </row>
    <row r="529">
      <c r="B529" s="317"/>
      <c r="C529" s="317"/>
      <c r="D529" s="317"/>
      <c r="E529" s="317"/>
    </row>
    <row r="530">
      <c r="B530" s="317"/>
      <c r="C530" s="317"/>
      <c r="D530" s="317"/>
      <c r="E530" s="317"/>
    </row>
    <row r="531">
      <c r="B531" s="317"/>
      <c r="C531" s="317"/>
      <c r="D531" s="317"/>
      <c r="E531" s="317"/>
    </row>
    <row r="532">
      <c r="B532" s="317"/>
      <c r="C532" s="317"/>
      <c r="D532" s="317"/>
      <c r="E532" s="317"/>
    </row>
    <row r="533">
      <c r="B533" s="317"/>
      <c r="C533" s="317"/>
      <c r="D533" s="317"/>
      <c r="E533" s="317"/>
    </row>
    <row r="534">
      <c r="B534" s="317"/>
      <c r="C534" s="317"/>
      <c r="D534" s="317"/>
      <c r="E534" s="317"/>
    </row>
    <row r="535">
      <c r="B535" s="317"/>
      <c r="C535" s="317"/>
      <c r="D535" s="317"/>
      <c r="E535" s="317"/>
    </row>
    <row r="536">
      <c r="B536" s="317"/>
      <c r="C536" s="317"/>
      <c r="D536" s="317"/>
      <c r="E536" s="317"/>
    </row>
    <row r="537">
      <c r="B537" s="317"/>
      <c r="C537" s="317"/>
      <c r="D537" s="317"/>
      <c r="E537" s="317"/>
    </row>
    <row r="538">
      <c r="B538" s="317"/>
      <c r="C538" s="317"/>
      <c r="D538" s="317"/>
      <c r="E538" s="317"/>
    </row>
    <row r="539">
      <c r="B539" s="317"/>
      <c r="C539" s="317"/>
      <c r="D539" s="317"/>
      <c r="E539" s="317"/>
    </row>
    <row r="540">
      <c r="B540" s="317"/>
      <c r="C540" s="317"/>
      <c r="D540" s="317"/>
      <c r="E540" s="317"/>
    </row>
    <row r="541">
      <c r="B541" s="317"/>
      <c r="C541" s="317"/>
      <c r="D541" s="317"/>
      <c r="E541" s="317"/>
    </row>
    <row r="542">
      <c r="B542" s="317"/>
      <c r="C542" s="317"/>
      <c r="D542" s="317"/>
      <c r="E542" s="317"/>
    </row>
    <row r="543">
      <c r="B543" s="317"/>
      <c r="C543" s="317"/>
      <c r="D543" s="317"/>
      <c r="E543" s="317"/>
    </row>
    <row r="544">
      <c r="B544" s="317"/>
      <c r="C544" s="317"/>
      <c r="D544" s="317"/>
      <c r="E544" s="317"/>
    </row>
    <row r="545">
      <c r="B545" s="317"/>
      <c r="C545" s="317"/>
      <c r="D545" s="317"/>
      <c r="E545" s="317"/>
    </row>
    <row r="546">
      <c r="B546" s="317"/>
      <c r="C546" s="317"/>
      <c r="D546" s="317"/>
      <c r="E546" s="317"/>
    </row>
    <row r="547">
      <c r="B547" s="317"/>
      <c r="C547" s="317"/>
      <c r="D547" s="317"/>
      <c r="E547" s="317"/>
    </row>
    <row r="548">
      <c r="B548" s="317"/>
      <c r="C548" s="317"/>
      <c r="D548" s="317"/>
      <c r="E548" s="317"/>
    </row>
    <row r="549">
      <c r="B549" s="317"/>
      <c r="C549" s="317"/>
      <c r="D549" s="317"/>
      <c r="E549" s="317"/>
    </row>
    <row r="550">
      <c r="B550" s="317"/>
      <c r="C550" s="317"/>
      <c r="D550" s="317"/>
      <c r="E550" s="317"/>
    </row>
    <row r="551">
      <c r="B551" s="317"/>
      <c r="C551" s="317"/>
      <c r="D551" s="317"/>
      <c r="E551" s="317"/>
    </row>
    <row r="552">
      <c r="B552" s="317"/>
      <c r="C552" s="317"/>
      <c r="D552" s="317"/>
      <c r="E552" s="317"/>
    </row>
    <row r="553">
      <c r="B553" s="317"/>
      <c r="C553" s="317"/>
      <c r="D553" s="317"/>
      <c r="E553" s="317"/>
    </row>
    <row r="554">
      <c r="B554" s="317"/>
      <c r="C554" s="317"/>
      <c r="D554" s="317"/>
      <c r="E554" s="317"/>
    </row>
    <row r="555">
      <c r="B555" s="317"/>
      <c r="C555" s="317"/>
      <c r="D555" s="317"/>
      <c r="E555" s="317"/>
    </row>
    <row r="556">
      <c r="B556" s="317"/>
      <c r="C556" s="317"/>
      <c r="D556" s="317"/>
      <c r="E556" s="317"/>
    </row>
    <row r="557">
      <c r="B557" s="317"/>
      <c r="C557" s="317"/>
      <c r="D557" s="317"/>
      <c r="E557" s="317"/>
    </row>
    <row r="558">
      <c r="B558" s="317"/>
      <c r="C558" s="317"/>
      <c r="D558" s="317"/>
      <c r="E558" s="317"/>
    </row>
    <row r="559">
      <c r="B559" s="317"/>
      <c r="C559" s="317"/>
      <c r="D559" s="317"/>
      <c r="E559" s="317"/>
    </row>
    <row r="560">
      <c r="B560" s="317"/>
      <c r="C560" s="317"/>
      <c r="D560" s="317"/>
      <c r="E560" s="317"/>
    </row>
    <row r="561">
      <c r="B561" s="317"/>
      <c r="C561" s="317"/>
      <c r="D561" s="317"/>
      <c r="E561" s="317"/>
    </row>
    <row r="562">
      <c r="B562" s="317"/>
      <c r="C562" s="317"/>
      <c r="D562" s="317"/>
      <c r="E562" s="317"/>
    </row>
    <row r="563">
      <c r="B563" s="317"/>
      <c r="C563" s="317"/>
      <c r="D563" s="317"/>
      <c r="E563" s="317"/>
    </row>
    <row r="564">
      <c r="B564" s="317"/>
      <c r="C564" s="317"/>
      <c r="D564" s="317"/>
      <c r="E564" s="317"/>
    </row>
    <row r="565">
      <c r="B565" s="317"/>
      <c r="C565" s="317"/>
      <c r="D565" s="317"/>
      <c r="E565" s="317"/>
    </row>
    <row r="566">
      <c r="B566" s="317"/>
      <c r="C566" s="317"/>
      <c r="D566" s="317"/>
      <c r="E566" s="317"/>
    </row>
    <row r="567">
      <c r="B567" s="317"/>
      <c r="C567" s="317"/>
      <c r="D567" s="317"/>
      <c r="E567" s="317"/>
    </row>
    <row r="568">
      <c r="B568" s="317"/>
      <c r="C568" s="317"/>
      <c r="D568" s="317"/>
      <c r="E568" s="317"/>
    </row>
    <row r="569">
      <c r="B569" s="317"/>
      <c r="C569" s="317"/>
      <c r="D569" s="317"/>
      <c r="E569" s="317"/>
    </row>
    <row r="570">
      <c r="B570" s="317"/>
      <c r="C570" s="317"/>
      <c r="D570" s="317"/>
      <c r="E570" s="317"/>
    </row>
    <row r="571">
      <c r="B571" s="317"/>
      <c r="C571" s="317"/>
      <c r="D571" s="317"/>
      <c r="E571" s="317"/>
    </row>
    <row r="572">
      <c r="B572" s="317"/>
      <c r="C572" s="317"/>
      <c r="D572" s="317"/>
      <c r="E572" s="317"/>
    </row>
    <row r="573">
      <c r="B573" s="317"/>
      <c r="C573" s="317"/>
      <c r="D573" s="317"/>
      <c r="E573" s="317"/>
    </row>
    <row r="574">
      <c r="B574" s="317"/>
      <c r="C574" s="317"/>
      <c r="D574" s="317"/>
      <c r="E574" s="317"/>
    </row>
    <row r="575">
      <c r="B575" s="317"/>
      <c r="C575" s="317"/>
      <c r="D575" s="317"/>
      <c r="E575" s="317"/>
    </row>
    <row r="576">
      <c r="B576" s="317"/>
      <c r="C576" s="317"/>
      <c r="D576" s="317"/>
      <c r="E576" s="317"/>
    </row>
    <row r="577">
      <c r="B577" s="317"/>
      <c r="C577" s="317"/>
      <c r="D577" s="317"/>
      <c r="E577" s="317"/>
    </row>
    <row r="578">
      <c r="B578" s="317"/>
      <c r="C578" s="317"/>
      <c r="D578" s="317"/>
      <c r="E578" s="317"/>
    </row>
    <row r="579">
      <c r="B579" s="317"/>
      <c r="C579" s="317"/>
      <c r="D579" s="317"/>
      <c r="E579" s="317"/>
    </row>
    <row r="580">
      <c r="B580" s="317"/>
      <c r="C580" s="317"/>
      <c r="D580" s="317"/>
      <c r="E580" s="317"/>
    </row>
    <row r="581">
      <c r="B581" s="317"/>
      <c r="C581" s="317"/>
      <c r="D581" s="317"/>
      <c r="E581" s="317"/>
    </row>
    <row r="582">
      <c r="B582" s="317"/>
      <c r="C582" s="317"/>
      <c r="D582" s="317"/>
      <c r="E582" s="317"/>
    </row>
    <row r="583">
      <c r="B583" s="317"/>
      <c r="C583" s="317"/>
      <c r="D583" s="317"/>
      <c r="E583" s="317"/>
    </row>
    <row r="584">
      <c r="B584" s="317"/>
      <c r="C584" s="317"/>
      <c r="D584" s="317"/>
      <c r="E584" s="317"/>
    </row>
    <row r="585">
      <c r="B585" s="317"/>
      <c r="C585" s="317"/>
      <c r="D585" s="317"/>
      <c r="E585" s="317"/>
    </row>
    <row r="586">
      <c r="B586" s="317"/>
      <c r="C586" s="317"/>
      <c r="D586" s="317"/>
      <c r="E586" s="317"/>
    </row>
    <row r="587">
      <c r="B587" s="317"/>
      <c r="C587" s="317"/>
      <c r="D587" s="317"/>
      <c r="E587" s="317"/>
    </row>
    <row r="588">
      <c r="B588" s="317"/>
      <c r="C588" s="317"/>
      <c r="D588" s="317"/>
      <c r="E588" s="317"/>
    </row>
    <row r="589">
      <c r="B589" s="317"/>
      <c r="C589" s="317"/>
      <c r="D589" s="317"/>
      <c r="E589" s="317"/>
    </row>
    <row r="590">
      <c r="B590" s="317"/>
      <c r="C590" s="317"/>
      <c r="D590" s="317"/>
      <c r="E590" s="317"/>
    </row>
    <row r="591">
      <c r="B591" s="317"/>
      <c r="C591" s="317"/>
      <c r="D591" s="317"/>
      <c r="E591" s="317"/>
    </row>
    <row r="592">
      <c r="B592" s="317"/>
      <c r="C592" s="317"/>
      <c r="D592" s="317"/>
      <c r="E592" s="317"/>
    </row>
    <row r="593">
      <c r="B593" s="317"/>
      <c r="C593" s="317"/>
      <c r="D593" s="317"/>
      <c r="E593" s="317"/>
    </row>
    <row r="594">
      <c r="B594" s="317"/>
      <c r="C594" s="317"/>
      <c r="D594" s="317"/>
      <c r="E594" s="317"/>
    </row>
    <row r="595">
      <c r="B595" s="317"/>
      <c r="C595" s="317"/>
      <c r="D595" s="317"/>
      <c r="E595" s="317"/>
    </row>
    <row r="596">
      <c r="B596" s="317"/>
      <c r="C596" s="317"/>
      <c r="D596" s="317"/>
      <c r="E596" s="317"/>
    </row>
    <row r="597">
      <c r="B597" s="317"/>
      <c r="C597" s="317"/>
      <c r="D597" s="317"/>
      <c r="E597" s="317"/>
    </row>
    <row r="598">
      <c r="B598" s="317"/>
      <c r="C598" s="317"/>
      <c r="D598" s="317"/>
      <c r="E598" s="317"/>
    </row>
    <row r="599">
      <c r="B599" s="317"/>
      <c r="C599" s="317"/>
      <c r="D599" s="317"/>
      <c r="E599" s="317"/>
    </row>
    <row r="600">
      <c r="B600" s="317"/>
      <c r="C600" s="317"/>
      <c r="D600" s="317"/>
      <c r="E600" s="317"/>
    </row>
    <row r="601">
      <c r="B601" s="317"/>
      <c r="C601" s="317"/>
      <c r="D601" s="317"/>
      <c r="E601" s="317"/>
    </row>
    <row r="602">
      <c r="B602" s="317"/>
      <c r="C602" s="317"/>
      <c r="D602" s="317"/>
      <c r="E602" s="317"/>
    </row>
    <row r="603">
      <c r="B603" s="317"/>
      <c r="C603" s="317"/>
      <c r="D603" s="317"/>
      <c r="E603" s="317"/>
    </row>
    <row r="604">
      <c r="B604" s="317"/>
      <c r="C604" s="317"/>
      <c r="D604" s="317"/>
      <c r="E604" s="317"/>
    </row>
    <row r="605">
      <c r="B605" s="317"/>
      <c r="C605" s="317"/>
      <c r="D605" s="317"/>
      <c r="E605" s="317"/>
    </row>
    <row r="606">
      <c r="B606" s="317"/>
      <c r="C606" s="317"/>
      <c r="D606" s="317"/>
      <c r="E606" s="317"/>
    </row>
    <row r="607">
      <c r="B607" s="317"/>
      <c r="C607" s="317"/>
      <c r="D607" s="317"/>
      <c r="E607" s="317"/>
    </row>
    <row r="608">
      <c r="B608" s="317"/>
      <c r="C608" s="317"/>
      <c r="D608" s="317"/>
      <c r="E608" s="317"/>
    </row>
    <row r="609">
      <c r="B609" s="317"/>
      <c r="C609" s="317"/>
      <c r="D609" s="317"/>
      <c r="E609" s="317"/>
    </row>
    <row r="610">
      <c r="B610" s="317"/>
      <c r="C610" s="317"/>
      <c r="D610" s="317"/>
      <c r="E610" s="317"/>
    </row>
    <row r="611">
      <c r="B611" s="317"/>
      <c r="C611" s="317"/>
      <c r="D611" s="317"/>
      <c r="E611" s="317"/>
    </row>
    <row r="612">
      <c r="B612" s="317"/>
      <c r="C612" s="317"/>
      <c r="D612" s="317"/>
      <c r="E612" s="317"/>
    </row>
    <row r="613">
      <c r="B613" s="317"/>
      <c r="C613" s="317"/>
      <c r="D613" s="317"/>
      <c r="E613" s="317"/>
    </row>
    <row r="614">
      <c r="B614" s="317"/>
      <c r="C614" s="317"/>
      <c r="D614" s="317"/>
      <c r="E614" s="317"/>
    </row>
    <row r="615">
      <c r="B615" s="317"/>
      <c r="C615" s="317"/>
      <c r="D615" s="317"/>
      <c r="E615" s="317"/>
    </row>
    <row r="616">
      <c r="B616" s="317"/>
      <c r="C616" s="317"/>
      <c r="D616" s="317"/>
      <c r="E616" s="317"/>
    </row>
    <row r="617">
      <c r="B617" s="317"/>
      <c r="C617" s="317"/>
      <c r="D617" s="317"/>
      <c r="E617" s="317"/>
    </row>
    <row r="618">
      <c r="B618" s="317"/>
      <c r="C618" s="317"/>
      <c r="D618" s="317"/>
      <c r="E618" s="317"/>
    </row>
    <row r="619">
      <c r="B619" s="317"/>
      <c r="C619" s="317"/>
      <c r="D619" s="317"/>
      <c r="E619" s="317"/>
    </row>
    <row r="620">
      <c r="B620" s="317"/>
      <c r="C620" s="317"/>
      <c r="D620" s="317"/>
      <c r="E620" s="317"/>
    </row>
    <row r="621">
      <c r="B621" s="317"/>
      <c r="C621" s="317"/>
      <c r="D621" s="317"/>
      <c r="E621" s="317"/>
    </row>
    <row r="622">
      <c r="B622" s="317"/>
      <c r="C622" s="317"/>
      <c r="D622" s="317"/>
      <c r="E622" s="317"/>
    </row>
    <row r="623">
      <c r="B623" s="317"/>
      <c r="C623" s="317"/>
      <c r="D623" s="317"/>
      <c r="E623" s="317"/>
    </row>
    <row r="624">
      <c r="B624" s="317"/>
      <c r="C624" s="317"/>
      <c r="D624" s="317"/>
      <c r="E624" s="317"/>
    </row>
    <row r="625">
      <c r="B625" s="317"/>
      <c r="C625" s="317"/>
      <c r="D625" s="317"/>
      <c r="E625" s="317"/>
    </row>
    <row r="626">
      <c r="B626" s="317"/>
      <c r="C626" s="317"/>
      <c r="D626" s="317"/>
      <c r="E626" s="317"/>
    </row>
    <row r="627">
      <c r="B627" s="317"/>
      <c r="C627" s="317"/>
      <c r="D627" s="317"/>
      <c r="E627" s="317"/>
    </row>
    <row r="628">
      <c r="B628" s="317"/>
      <c r="C628" s="317"/>
      <c r="D628" s="317"/>
      <c r="E628" s="317"/>
    </row>
    <row r="629">
      <c r="B629" s="317"/>
      <c r="C629" s="317"/>
      <c r="D629" s="317"/>
      <c r="E629" s="317"/>
    </row>
    <row r="630">
      <c r="B630" s="317"/>
      <c r="C630" s="317"/>
      <c r="D630" s="317"/>
      <c r="E630" s="317"/>
    </row>
    <row r="631">
      <c r="B631" s="317"/>
      <c r="C631" s="317"/>
      <c r="D631" s="317"/>
      <c r="E631" s="317"/>
    </row>
    <row r="632">
      <c r="B632" s="317"/>
      <c r="C632" s="317"/>
      <c r="D632" s="317"/>
      <c r="E632" s="317"/>
    </row>
    <row r="633">
      <c r="B633" s="317"/>
      <c r="C633" s="317"/>
      <c r="D633" s="317"/>
      <c r="E633" s="317"/>
    </row>
    <row r="634">
      <c r="B634" s="317"/>
      <c r="C634" s="317"/>
      <c r="D634" s="317"/>
      <c r="E634" s="317"/>
    </row>
    <row r="635">
      <c r="B635" s="317"/>
      <c r="C635" s="317"/>
      <c r="D635" s="317"/>
      <c r="E635" s="317"/>
    </row>
    <row r="636">
      <c r="B636" s="317"/>
      <c r="C636" s="317"/>
      <c r="D636" s="317"/>
      <c r="E636" s="317"/>
    </row>
    <row r="637">
      <c r="B637" s="317"/>
      <c r="C637" s="317"/>
      <c r="D637" s="317"/>
      <c r="E637" s="317"/>
    </row>
    <row r="638">
      <c r="B638" s="317"/>
      <c r="C638" s="317"/>
      <c r="D638" s="317"/>
      <c r="E638" s="317"/>
    </row>
    <row r="639">
      <c r="B639" s="317"/>
      <c r="C639" s="317"/>
      <c r="D639" s="317"/>
      <c r="E639" s="317"/>
    </row>
    <row r="640">
      <c r="B640" s="317"/>
      <c r="C640" s="317"/>
      <c r="D640" s="317"/>
      <c r="E640" s="317"/>
    </row>
    <row r="641">
      <c r="B641" s="317"/>
      <c r="C641" s="317"/>
      <c r="D641" s="317"/>
      <c r="E641" s="317"/>
    </row>
    <row r="642">
      <c r="B642" s="317"/>
      <c r="C642" s="317"/>
      <c r="D642" s="317"/>
      <c r="E642" s="317"/>
    </row>
    <row r="643">
      <c r="B643" s="317"/>
      <c r="C643" s="317"/>
      <c r="D643" s="317"/>
      <c r="E643" s="317"/>
    </row>
    <row r="644">
      <c r="B644" s="317"/>
      <c r="C644" s="317"/>
      <c r="D644" s="317"/>
      <c r="E644" s="317"/>
    </row>
    <row r="645">
      <c r="B645" s="317"/>
      <c r="C645" s="317"/>
      <c r="D645" s="317"/>
      <c r="E645" s="317"/>
    </row>
    <row r="646">
      <c r="B646" s="317"/>
      <c r="C646" s="317"/>
      <c r="D646" s="317"/>
      <c r="E646" s="317"/>
    </row>
    <row r="647">
      <c r="B647" s="317"/>
      <c r="C647" s="317"/>
      <c r="D647" s="317"/>
      <c r="E647" s="317"/>
    </row>
    <row r="648">
      <c r="B648" s="317"/>
      <c r="C648" s="317"/>
      <c r="D648" s="317"/>
      <c r="E648" s="317"/>
    </row>
    <row r="649">
      <c r="B649" s="317"/>
      <c r="C649" s="317"/>
      <c r="D649" s="317"/>
      <c r="E649" s="317"/>
    </row>
    <row r="650">
      <c r="B650" s="317"/>
      <c r="C650" s="317"/>
      <c r="D650" s="317"/>
      <c r="E650" s="317"/>
    </row>
    <row r="651">
      <c r="B651" s="317"/>
      <c r="C651" s="317"/>
      <c r="D651" s="317"/>
      <c r="E651" s="317"/>
    </row>
    <row r="652">
      <c r="B652" s="317"/>
      <c r="C652" s="317"/>
      <c r="D652" s="317"/>
      <c r="E652" s="317"/>
    </row>
    <row r="653">
      <c r="B653" s="317"/>
      <c r="C653" s="317"/>
      <c r="D653" s="317"/>
      <c r="E653" s="317"/>
    </row>
    <row r="654">
      <c r="B654" s="317"/>
      <c r="C654" s="317"/>
      <c r="D654" s="317"/>
      <c r="E654" s="317"/>
    </row>
    <row r="655">
      <c r="B655" s="317"/>
      <c r="C655" s="317"/>
      <c r="D655" s="317"/>
      <c r="E655" s="317"/>
    </row>
    <row r="656">
      <c r="B656" s="317"/>
      <c r="C656" s="317"/>
      <c r="D656" s="317"/>
      <c r="E656" s="317"/>
    </row>
    <row r="657">
      <c r="B657" s="317"/>
      <c r="C657" s="317"/>
      <c r="D657" s="317"/>
      <c r="E657" s="317"/>
    </row>
    <row r="658">
      <c r="B658" s="317"/>
      <c r="C658" s="317"/>
      <c r="D658" s="317"/>
      <c r="E658" s="317"/>
    </row>
    <row r="659">
      <c r="B659" s="317"/>
      <c r="C659" s="317"/>
      <c r="D659" s="317"/>
      <c r="E659" s="317"/>
    </row>
    <row r="660">
      <c r="B660" s="317"/>
      <c r="C660" s="317"/>
      <c r="D660" s="317"/>
      <c r="E660" s="317"/>
    </row>
    <row r="661">
      <c r="B661" s="317"/>
      <c r="C661" s="317"/>
      <c r="D661" s="317"/>
      <c r="E661" s="317"/>
    </row>
    <row r="662">
      <c r="B662" s="317"/>
      <c r="C662" s="317"/>
      <c r="D662" s="317"/>
      <c r="E662" s="317"/>
    </row>
    <row r="663">
      <c r="B663" s="317"/>
      <c r="C663" s="317"/>
      <c r="D663" s="317"/>
      <c r="E663" s="317"/>
    </row>
    <row r="664">
      <c r="B664" s="317"/>
      <c r="C664" s="317"/>
      <c r="D664" s="317"/>
      <c r="E664" s="317"/>
    </row>
    <row r="665">
      <c r="B665" s="317"/>
      <c r="C665" s="317"/>
      <c r="D665" s="317"/>
      <c r="E665" s="317"/>
    </row>
    <row r="666">
      <c r="B666" s="317"/>
      <c r="C666" s="317"/>
      <c r="D666" s="317"/>
      <c r="E666" s="317"/>
    </row>
    <row r="667">
      <c r="B667" s="317"/>
      <c r="C667" s="317"/>
      <c r="D667" s="317"/>
      <c r="E667" s="317"/>
    </row>
    <row r="668">
      <c r="B668" s="317"/>
      <c r="C668" s="317"/>
      <c r="D668" s="317"/>
      <c r="E668" s="317"/>
    </row>
    <row r="669">
      <c r="B669" s="317"/>
      <c r="C669" s="317"/>
      <c r="D669" s="317"/>
      <c r="E669" s="317"/>
    </row>
    <row r="670">
      <c r="B670" s="317"/>
      <c r="C670" s="317"/>
      <c r="D670" s="317"/>
      <c r="E670" s="317"/>
    </row>
    <row r="671">
      <c r="B671" s="317"/>
      <c r="C671" s="317"/>
      <c r="D671" s="317"/>
      <c r="E671" s="317"/>
    </row>
    <row r="672">
      <c r="B672" s="317"/>
      <c r="C672" s="317"/>
      <c r="D672" s="317"/>
      <c r="E672" s="317"/>
    </row>
    <row r="673">
      <c r="B673" s="317"/>
      <c r="C673" s="317"/>
      <c r="D673" s="317"/>
      <c r="E673" s="317"/>
    </row>
    <row r="674">
      <c r="B674" s="317"/>
      <c r="C674" s="317"/>
      <c r="D674" s="317"/>
      <c r="E674" s="317"/>
    </row>
    <row r="675">
      <c r="B675" s="317"/>
      <c r="C675" s="317"/>
      <c r="D675" s="317"/>
      <c r="E675" s="317"/>
    </row>
    <row r="676">
      <c r="B676" s="317"/>
      <c r="C676" s="317"/>
      <c r="D676" s="317"/>
      <c r="E676" s="317"/>
    </row>
    <row r="677">
      <c r="B677" s="317"/>
      <c r="C677" s="317"/>
      <c r="D677" s="317"/>
      <c r="E677" s="317"/>
    </row>
    <row r="678">
      <c r="B678" s="317"/>
      <c r="C678" s="317"/>
      <c r="D678" s="317"/>
      <c r="E678" s="317"/>
    </row>
    <row r="679">
      <c r="B679" s="317"/>
      <c r="C679" s="317"/>
      <c r="D679" s="317"/>
      <c r="E679" s="317"/>
    </row>
    <row r="680">
      <c r="B680" s="317"/>
      <c r="C680" s="317"/>
      <c r="D680" s="317"/>
      <c r="E680" s="317"/>
    </row>
    <row r="681">
      <c r="B681" s="317"/>
      <c r="C681" s="317"/>
      <c r="D681" s="317"/>
      <c r="E681" s="317"/>
    </row>
    <row r="682">
      <c r="B682" s="317"/>
      <c r="C682" s="317"/>
      <c r="D682" s="317"/>
      <c r="E682" s="317"/>
    </row>
    <row r="683">
      <c r="B683" s="317"/>
      <c r="C683" s="317"/>
      <c r="D683" s="317"/>
      <c r="E683" s="317"/>
    </row>
    <row r="684">
      <c r="B684" s="317"/>
      <c r="C684" s="317"/>
      <c r="D684" s="317"/>
      <c r="E684" s="317"/>
    </row>
    <row r="685">
      <c r="B685" s="317"/>
      <c r="C685" s="317"/>
      <c r="D685" s="317"/>
      <c r="E685" s="317"/>
    </row>
    <row r="686">
      <c r="B686" s="317"/>
      <c r="C686" s="317"/>
      <c r="D686" s="317"/>
      <c r="E686" s="317"/>
    </row>
    <row r="687">
      <c r="B687" s="317"/>
      <c r="C687" s="317"/>
      <c r="D687" s="317"/>
      <c r="E687" s="317"/>
    </row>
    <row r="688">
      <c r="B688" s="317"/>
      <c r="C688" s="317"/>
      <c r="D688" s="317"/>
      <c r="E688" s="317"/>
    </row>
    <row r="689">
      <c r="B689" s="317"/>
      <c r="C689" s="317"/>
      <c r="D689" s="317"/>
      <c r="E689" s="317"/>
    </row>
    <row r="690">
      <c r="B690" s="317"/>
      <c r="C690" s="317"/>
      <c r="D690" s="317"/>
      <c r="E690" s="317"/>
    </row>
    <row r="691">
      <c r="B691" s="317"/>
      <c r="C691" s="317"/>
      <c r="D691" s="317"/>
      <c r="E691" s="317"/>
    </row>
    <row r="692">
      <c r="B692" s="317"/>
      <c r="C692" s="317"/>
      <c r="D692" s="317"/>
      <c r="E692" s="317"/>
    </row>
    <row r="693">
      <c r="B693" s="317"/>
      <c r="C693" s="317"/>
      <c r="D693" s="317"/>
      <c r="E693" s="317"/>
    </row>
    <row r="694">
      <c r="B694" s="317"/>
      <c r="C694" s="317"/>
      <c r="D694" s="317"/>
      <c r="E694" s="317"/>
    </row>
    <row r="695">
      <c r="B695" s="317"/>
      <c r="C695" s="317"/>
      <c r="D695" s="317"/>
      <c r="E695" s="317"/>
    </row>
    <row r="696">
      <c r="B696" s="317"/>
      <c r="C696" s="317"/>
      <c r="D696" s="317"/>
      <c r="E696" s="317"/>
    </row>
    <row r="697">
      <c r="B697" s="317"/>
      <c r="C697" s="317"/>
      <c r="D697" s="317"/>
      <c r="E697" s="317"/>
    </row>
    <row r="698">
      <c r="B698" s="317"/>
      <c r="C698" s="317"/>
      <c r="D698" s="317"/>
      <c r="E698" s="317"/>
    </row>
    <row r="699">
      <c r="B699" s="317"/>
      <c r="C699" s="317"/>
      <c r="D699" s="317"/>
      <c r="E699" s="317"/>
    </row>
    <row r="700">
      <c r="B700" s="317"/>
      <c r="C700" s="317"/>
      <c r="D700" s="317"/>
      <c r="E700" s="317"/>
    </row>
    <row r="701">
      <c r="B701" s="317"/>
      <c r="C701" s="317"/>
      <c r="D701" s="317"/>
      <c r="E701" s="317"/>
    </row>
    <row r="702">
      <c r="B702" s="317"/>
      <c r="C702" s="317"/>
      <c r="D702" s="317"/>
      <c r="E702" s="317"/>
    </row>
    <row r="703">
      <c r="B703" s="317"/>
      <c r="C703" s="317"/>
      <c r="D703" s="317"/>
      <c r="E703" s="317"/>
    </row>
    <row r="704">
      <c r="B704" s="317"/>
      <c r="C704" s="317"/>
      <c r="D704" s="317"/>
      <c r="E704" s="317"/>
    </row>
    <row r="705">
      <c r="B705" s="317"/>
      <c r="C705" s="317"/>
      <c r="D705" s="317"/>
      <c r="E705" s="317"/>
    </row>
    <row r="706">
      <c r="B706" s="317"/>
      <c r="C706" s="317"/>
      <c r="D706" s="317"/>
      <c r="E706" s="317"/>
    </row>
    <row r="707">
      <c r="B707" s="317"/>
      <c r="C707" s="317"/>
      <c r="D707" s="317"/>
      <c r="E707" s="317"/>
    </row>
    <row r="708">
      <c r="B708" s="317"/>
      <c r="C708" s="317"/>
      <c r="D708" s="317"/>
      <c r="E708" s="317"/>
    </row>
    <row r="709">
      <c r="B709" s="317"/>
      <c r="C709" s="317"/>
      <c r="D709" s="317"/>
      <c r="E709" s="317"/>
    </row>
    <row r="710">
      <c r="B710" s="317"/>
      <c r="C710" s="317"/>
      <c r="D710" s="317"/>
      <c r="E710" s="317"/>
    </row>
    <row r="711">
      <c r="B711" s="317"/>
      <c r="C711" s="317"/>
      <c r="D711" s="317"/>
      <c r="E711" s="317"/>
    </row>
    <row r="712">
      <c r="B712" s="317"/>
      <c r="C712" s="317"/>
      <c r="D712" s="317"/>
      <c r="E712" s="317"/>
    </row>
    <row r="713">
      <c r="B713" s="317"/>
      <c r="C713" s="317"/>
      <c r="D713" s="317"/>
      <c r="E713" s="317"/>
    </row>
    <row r="714">
      <c r="B714" s="317"/>
      <c r="C714" s="317"/>
      <c r="D714" s="317"/>
      <c r="E714" s="317"/>
    </row>
    <row r="715">
      <c r="B715" s="317"/>
      <c r="C715" s="317"/>
      <c r="D715" s="317"/>
      <c r="E715" s="317"/>
    </row>
    <row r="716">
      <c r="B716" s="317"/>
      <c r="C716" s="317"/>
      <c r="D716" s="317"/>
      <c r="E716" s="317"/>
    </row>
    <row r="717">
      <c r="B717" s="317"/>
      <c r="C717" s="317"/>
      <c r="D717" s="317"/>
      <c r="E717" s="317"/>
    </row>
    <row r="718">
      <c r="B718" s="317"/>
      <c r="C718" s="317"/>
      <c r="D718" s="317"/>
      <c r="E718" s="317"/>
    </row>
    <row r="719">
      <c r="B719" s="317"/>
      <c r="C719" s="317"/>
      <c r="D719" s="317"/>
      <c r="E719" s="317"/>
    </row>
    <row r="720">
      <c r="B720" s="317"/>
      <c r="C720" s="317"/>
      <c r="D720" s="317"/>
      <c r="E720" s="317"/>
    </row>
    <row r="721">
      <c r="B721" s="317"/>
      <c r="C721" s="317"/>
      <c r="D721" s="317"/>
      <c r="E721" s="317"/>
    </row>
    <row r="722">
      <c r="B722" s="317"/>
      <c r="C722" s="317"/>
      <c r="D722" s="317"/>
      <c r="E722" s="317"/>
    </row>
    <row r="723">
      <c r="B723" s="317"/>
      <c r="C723" s="317"/>
      <c r="D723" s="317"/>
      <c r="E723" s="317"/>
    </row>
    <row r="724">
      <c r="B724" s="317"/>
      <c r="C724" s="317"/>
      <c r="D724" s="317"/>
      <c r="E724" s="317"/>
    </row>
    <row r="725">
      <c r="B725" s="317"/>
      <c r="C725" s="317"/>
      <c r="D725" s="317"/>
      <c r="E725" s="317"/>
    </row>
    <row r="726">
      <c r="B726" s="317"/>
      <c r="C726" s="317"/>
      <c r="D726" s="317"/>
      <c r="E726" s="317"/>
    </row>
    <row r="727">
      <c r="B727" s="317"/>
      <c r="C727" s="317"/>
      <c r="D727" s="317"/>
      <c r="E727" s="317"/>
    </row>
    <row r="728">
      <c r="B728" s="317"/>
      <c r="C728" s="317"/>
      <c r="D728" s="317"/>
      <c r="E728" s="317"/>
    </row>
    <row r="729">
      <c r="B729" s="317"/>
      <c r="C729" s="317"/>
      <c r="D729" s="317"/>
      <c r="E729" s="317"/>
    </row>
    <row r="730">
      <c r="B730" s="317"/>
      <c r="C730" s="317"/>
      <c r="D730" s="317"/>
      <c r="E730" s="317"/>
    </row>
    <row r="731">
      <c r="B731" s="317"/>
      <c r="C731" s="317"/>
      <c r="D731" s="317"/>
      <c r="E731" s="317"/>
    </row>
    <row r="732">
      <c r="B732" s="317"/>
      <c r="C732" s="317"/>
      <c r="D732" s="317"/>
      <c r="E732" s="317"/>
    </row>
    <row r="733">
      <c r="B733" s="317"/>
      <c r="C733" s="317"/>
      <c r="D733" s="317"/>
      <c r="E733" s="317"/>
    </row>
    <row r="734">
      <c r="B734" s="317"/>
      <c r="C734" s="317"/>
      <c r="D734" s="317"/>
      <c r="E734" s="317"/>
    </row>
    <row r="735">
      <c r="B735" s="317"/>
      <c r="C735" s="317"/>
      <c r="D735" s="317"/>
      <c r="E735" s="317"/>
    </row>
    <row r="736">
      <c r="B736" s="317"/>
      <c r="C736" s="317"/>
      <c r="D736" s="317"/>
      <c r="E736" s="317"/>
    </row>
    <row r="737">
      <c r="B737" s="317"/>
      <c r="C737" s="317"/>
      <c r="D737" s="317"/>
      <c r="E737" s="317"/>
    </row>
    <row r="738">
      <c r="B738" s="317"/>
      <c r="C738" s="317"/>
      <c r="D738" s="317"/>
      <c r="E738" s="317"/>
    </row>
    <row r="739">
      <c r="B739" s="317"/>
      <c r="C739" s="317"/>
      <c r="D739" s="317"/>
      <c r="E739" s="317"/>
    </row>
    <row r="740">
      <c r="B740" s="317"/>
      <c r="C740" s="317"/>
      <c r="D740" s="317"/>
      <c r="E740" s="317"/>
    </row>
    <row r="741">
      <c r="B741" s="317"/>
      <c r="C741" s="317"/>
      <c r="D741" s="317"/>
      <c r="E741" s="317"/>
    </row>
    <row r="742">
      <c r="B742" s="317"/>
      <c r="C742" s="317"/>
      <c r="D742" s="317"/>
      <c r="E742" s="317"/>
    </row>
    <row r="743">
      <c r="B743" s="317"/>
      <c r="C743" s="317"/>
      <c r="D743" s="317"/>
      <c r="E743" s="317"/>
    </row>
    <row r="744">
      <c r="B744" s="317"/>
      <c r="C744" s="317"/>
      <c r="D744" s="317"/>
      <c r="E744" s="317"/>
    </row>
    <row r="745">
      <c r="B745" s="317"/>
      <c r="C745" s="317"/>
      <c r="D745" s="317"/>
      <c r="E745" s="317"/>
    </row>
    <row r="746">
      <c r="B746" s="317"/>
      <c r="C746" s="317"/>
      <c r="D746" s="317"/>
      <c r="E746" s="317"/>
    </row>
    <row r="747">
      <c r="B747" s="317"/>
      <c r="C747" s="317"/>
      <c r="D747" s="317"/>
      <c r="E747" s="317"/>
    </row>
    <row r="748">
      <c r="B748" s="317"/>
      <c r="C748" s="317"/>
      <c r="D748" s="317"/>
      <c r="E748" s="317"/>
    </row>
    <row r="749">
      <c r="B749" s="317"/>
      <c r="C749" s="317"/>
      <c r="D749" s="317"/>
      <c r="E749" s="317"/>
    </row>
    <row r="750">
      <c r="B750" s="317"/>
      <c r="C750" s="317"/>
      <c r="D750" s="317"/>
      <c r="E750" s="317"/>
    </row>
    <row r="751">
      <c r="B751" s="317"/>
      <c r="C751" s="317"/>
      <c r="D751" s="317"/>
      <c r="E751" s="317"/>
    </row>
    <row r="752">
      <c r="B752" s="317"/>
      <c r="C752" s="317"/>
      <c r="D752" s="317"/>
      <c r="E752" s="317"/>
    </row>
    <row r="753">
      <c r="B753" s="317"/>
      <c r="C753" s="317"/>
      <c r="D753" s="317"/>
      <c r="E753" s="317"/>
    </row>
    <row r="754">
      <c r="B754" s="317"/>
      <c r="C754" s="317"/>
      <c r="D754" s="317"/>
      <c r="E754" s="317"/>
    </row>
    <row r="755">
      <c r="B755" s="317"/>
      <c r="C755" s="317"/>
      <c r="D755" s="317"/>
      <c r="E755" s="317"/>
    </row>
    <row r="756">
      <c r="B756" s="317"/>
      <c r="C756" s="317"/>
      <c r="D756" s="317"/>
      <c r="E756" s="317"/>
    </row>
    <row r="757">
      <c r="B757" s="317"/>
      <c r="C757" s="317"/>
      <c r="D757" s="317"/>
      <c r="E757" s="317"/>
    </row>
    <row r="758">
      <c r="B758" s="317"/>
      <c r="C758" s="317"/>
      <c r="D758" s="317"/>
      <c r="E758" s="317"/>
    </row>
    <row r="759">
      <c r="B759" s="317"/>
      <c r="C759" s="317"/>
      <c r="D759" s="317"/>
      <c r="E759" s="317"/>
    </row>
    <row r="760">
      <c r="B760" s="317"/>
      <c r="C760" s="317"/>
      <c r="D760" s="317"/>
      <c r="E760" s="317"/>
    </row>
    <row r="761">
      <c r="B761" s="317"/>
      <c r="C761" s="317"/>
      <c r="D761" s="317"/>
      <c r="E761" s="317"/>
    </row>
    <row r="762">
      <c r="B762" s="317"/>
      <c r="C762" s="317"/>
      <c r="D762" s="317"/>
      <c r="E762" s="317"/>
    </row>
    <row r="763">
      <c r="B763" s="317"/>
      <c r="C763" s="317"/>
      <c r="D763" s="317"/>
      <c r="E763" s="317"/>
    </row>
    <row r="764">
      <c r="B764" s="317"/>
      <c r="C764" s="317"/>
      <c r="D764" s="317"/>
      <c r="E764" s="317"/>
    </row>
    <row r="765">
      <c r="B765" s="317"/>
      <c r="C765" s="317"/>
      <c r="D765" s="317"/>
      <c r="E765" s="317"/>
    </row>
    <row r="766">
      <c r="B766" s="317"/>
      <c r="C766" s="317"/>
      <c r="D766" s="317"/>
      <c r="E766" s="317"/>
    </row>
    <row r="767">
      <c r="B767" s="317"/>
      <c r="C767" s="317"/>
      <c r="D767" s="317"/>
      <c r="E767" s="317"/>
    </row>
    <row r="768">
      <c r="B768" s="317"/>
      <c r="C768" s="317"/>
      <c r="D768" s="317"/>
      <c r="E768" s="317"/>
    </row>
    <row r="769">
      <c r="B769" s="317"/>
      <c r="C769" s="317"/>
      <c r="D769" s="317"/>
      <c r="E769" s="317"/>
    </row>
    <row r="770">
      <c r="B770" s="317"/>
      <c r="C770" s="317"/>
      <c r="D770" s="317"/>
      <c r="E770" s="317"/>
    </row>
    <row r="771">
      <c r="B771" s="317"/>
      <c r="C771" s="317"/>
      <c r="D771" s="317"/>
      <c r="E771" s="317"/>
    </row>
    <row r="772">
      <c r="B772" s="317"/>
      <c r="C772" s="317"/>
      <c r="D772" s="317"/>
      <c r="E772" s="317"/>
    </row>
    <row r="773">
      <c r="B773" s="317"/>
      <c r="C773" s="317"/>
      <c r="D773" s="317"/>
      <c r="E773" s="317"/>
    </row>
    <row r="774">
      <c r="B774" s="317"/>
      <c r="C774" s="317"/>
      <c r="D774" s="317"/>
      <c r="E774" s="317"/>
    </row>
    <row r="775">
      <c r="B775" s="317"/>
      <c r="C775" s="317"/>
      <c r="D775" s="317"/>
      <c r="E775" s="317"/>
    </row>
    <row r="776">
      <c r="B776" s="317"/>
      <c r="C776" s="317"/>
      <c r="D776" s="317"/>
      <c r="E776" s="317"/>
    </row>
    <row r="777">
      <c r="B777" s="317"/>
      <c r="C777" s="317"/>
      <c r="D777" s="317"/>
      <c r="E777" s="317"/>
    </row>
    <row r="778">
      <c r="B778" s="317"/>
      <c r="C778" s="317"/>
      <c r="D778" s="317"/>
      <c r="E778" s="317"/>
    </row>
    <row r="779">
      <c r="B779" s="317"/>
      <c r="C779" s="317"/>
      <c r="D779" s="317"/>
      <c r="E779" s="317"/>
    </row>
    <row r="780">
      <c r="B780" s="317"/>
      <c r="C780" s="317"/>
      <c r="D780" s="317"/>
      <c r="E780" s="317"/>
    </row>
    <row r="781">
      <c r="B781" s="317"/>
      <c r="C781" s="317"/>
      <c r="D781" s="317"/>
      <c r="E781" s="317"/>
    </row>
    <row r="782">
      <c r="B782" s="317"/>
      <c r="C782" s="317"/>
      <c r="D782" s="317"/>
      <c r="E782" s="317"/>
    </row>
    <row r="783">
      <c r="B783" s="317"/>
      <c r="C783" s="317"/>
      <c r="D783" s="317"/>
      <c r="E783" s="317"/>
    </row>
    <row r="784">
      <c r="B784" s="317"/>
      <c r="C784" s="317"/>
      <c r="D784" s="317"/>
      <c r="E784" s="317"/>
    </row>
    <row r="785">
      <c r="B785" s="317"/>
      <c r="C785" s="317"/>
      <c r="D785" s="317"/>
      <c r="E785" s="317"/>
    </row>
    <row r="786">
      <c r="B786" s="317"/>
      <c r="C786" s="317"/>
      <c r="D786" s="317"/>
      <c r="E786" s="317"/>
    </row>
    <row r="787">
      <c r="B787" s="317"/>
      <c r="C787" s="317"/>
      <c r="D787" s="317"/>
      <c r="E787" s="317"/>
    </row>
    <row r="788">
      <c r="B788" s="317"/>
      <c r="C788" s="317"/>
      <c r="D788" s="317"/>
      <c r="E788" s="317"/>
    </row>
    <row r="789">
      <c r="B789" s="317"/>
      <c r="C789" s="317"/>
      <c r="D789" s="317"/>
      <c r="E789" s="317"/>
    </row>
    <row r="790">
      <c r="B790" s="317"/>
      <c r="C790" s="317"/>
      <c r="D790" s="317"/>
      <c r="E790" s="317"/>
    </row>
    <row r="791">
      <c r="B791" s="317"/>
      <c r="C791" s="317"/>
      <c r="D791" s="317"/>
      <c r="E791" s="317"/>
    </row>
    <row r="792">
      <c r="B792" s="317"/>
      <c r="C792" s="317"/>
      <c r="D792" s="317"/>
      <c r="E792" s="317"/>
    </row>
    <row r="793">
      <c r="B793" s="317"/>
      <c r="C793" s="317"/>
      <c r="D793" s="317"/>
      <c r="E793" s="317"/>
    </row>
    <row r="794">
      <c r="B794" s="317"/>
      <c r="C794" s="317"/>
      <c r="D794" s="317"/>
      <c r="E794" s="317"/>
    </row>
    <row r="795">
      <c r="B795" s="317"/>
      <c r="C795" s="317"/>
      <c r="D795" s="317"/>
      <c r="E795" s="317"/>
    </row>
    <row r="796">
      <c r="B796" s="317"/>
      <c r="C796" s="317"/>
      <c r="D796" s="317"/>
      <c r="E796" s="317"/>
    </row>
    <row r="797">
      <c r="B797" s="317"/>
      <c r="C797" s="317"/>
      <c r="D797" s="317"/>
      <c r="E797" s="317"/>
    </row>
    <row r="798">
      <c r="B798" s="317"/>
      <c r="C798" s="317"/>
      <c r="D798" s="317"/>
      <c r="E798" s="317"/>
    </row>
    <row r="799">
      <c r="B799" s="317"/>
      <c r="C799" s="317"/>
      <c r="D799" s="317"/>
      <c r="E799" s="317"/>
    </row>
    <row r="800">
      <c r="B800" s="317"/>
      <c r="C800" s="317"/>
      <c r="D800" s="317"/>
      <c r="E800" s="317"/>
    </row>
    <row r="801">
      <c r="B801" s="317"/>
      <c r="C801" s="317"/>
      <c r="D801" s="317"/>
      <c r="E801" s="317"/>
    </row>
    <row r="802">
      <c r="B802" s="317"/>
      <c r="C802" s="317"/>
      <c r="D802" s="317"/>
      <c r="E802" s="317"/>
    </row>
    <row r="803">
      <c r="B803" s="317"/>
      <c r="C803" s="317"/>
      <c r="D803" s="317"/>
      <c r="E803" s="317"/>
    </row>
    <row r="804">
      <c r="B804" s="317"/>
      <c r="C804" s="317"/>
      <c r="D804" s="317"/>
      <c r="E804" s="317"/>
    </row>
    <row r="805">
      <c r="B805" s="317"/>
      <c r="C805" s="317"/>
      <c r="D805" s="317"/>
      <c r="E805" s="317"/>
    </row>
    <row r="806">
      <c r="B806" s="317"/>
      <c r="C806" s="317"/>
      <c r="D806" s="317"/>
      <c r="E806" s="317"/>
    </row>
    <row r="807">
      <c r="B807" s="317"/>
      <c r="C807" s="317"/>
      <c r="D807" s="317"/>
      <c r="E807" s="317"/>
    </row>
    <row r="808">
      <c r="B808" s="317"/>
      <c r="C808" s="317"/>
      <c r="D808" s="317"/>
      <c r="E808" s="317"/>
    </row>
    <row r="809">
      <c r="B809" s="317"/>
      <c r="C809" s="317"/>
      <c r="D809" s="317"/>
      <c r="E809" s="317"/>
    </row>
    <row r="810">
      <c r="B810" s="317"/>
      <c r="C810" s="317"/>
      <c r="D810" s="317"/>
      <c r="E810" s="317"/>
    </row>
    <row r="811">
      <c r="B811" s="317"/>
      <c r="C811" s="317"/>
      <c r="D811" s="317"/>
      <c r="E811" s="317"/>
    </row>
    <row r="812">
      <c r="B812" s="317"/>
      <c r="C812" s="317"/>
      <c r="D812" s="317"/>
      <c r="E812" s="317"/>
    </row>
    <row r="813">
      <c r="B813" s="317"/>
      <c r="C813" s="317"/>
      <c r="D813" s="317"/>
      <c r="E813" s="317"/>
    </row>
    <row r="814">
      <c r="B814" s="317"/>
      <c r="C814" s="317"/>
      <c r="D814" s="317"/>
      <c r="E814" s="317"/>
    </row>
    <row r="815">
      <c r="B815" s="317"/>
      <c r="C815" s="317"/>
      <c r="D815" s="317"/>
      <c r="E815" s="317"/>
    </row>
    <row r="816">
      <c r="B816" s="317"/>
      <c r="C816" s="317"/>
      <c r="D816" s="317"/>
      <c r="E816" s="317"/>
    </row>
    <row r="817">
      <c r="B817" s="317"/>
      <c r="C817" s="317"/>
      <c r="D817" s="317"/>
      <c r="E817" s="317"/>
    </row>
    <row r="818">
      <c r="B818" s="317"/>
      <c r="C818" s="317"/>
      <c r="D818" s="317"/>
      <c r="E818" s="317"/>
    </row>
    <row r="819">
      <c r="B819" s="317"/>
      <c r="C819" s="317"/>
      <c r="D819" s="317"/>
      <c r="E819" s="317"/>
    </row>
    <row r="820">
      <c r="B820" s="317"/>
      <c r="C820" s="317"/>
      <c r="D820" s="317"/>
      <c r="E820" s="317"/>
    </row>
    <row r="821">
      <c r="B821" s="317"/>
      <c r="C821" s="317"/>
      <c r="D821" s="317"/>
      <c r="E821" s="317"/>
    </row>
    <row r="822">
      <c r="B822" s="317"/>
      <c r="C822" s="317"/>
      <c r="D822" s="317"/>
      <c r="E822" s="317"/>
    </row>
    <row r="823">
      <c r="B823" s="317"/>
      <c r="C823" s="317"/>
      <c r="D823" s="317"/>
      <c r="E823" s="317"/>
    </row>
    <row r="824">
      <c r="B824" s="317"/>
      <c r="C824" s="317"/>
      <c r="D824" s="317"/>
      <c r="E824" s="317"/>
    </row>
    <row r="825">
      <c r="B825" s="317"/>
      <c r="C825" s="317"/>
      <c r="D825" s="317"/>
      <c r="E825" s="317"/>
    </row>
    <row r="826">
      <c r="B826" s="317"/>
      <c r="C826" s="317"/>
      <c r="D826" s="317"/>
      <c r="E826" s="317"/>
    </row>
    <row r="827">
      <c r="B827" s="317"/>
      <c r="C827" s="317"/>
      <c r="D827" s="317"/>
      <c r="E827" s="317"/>
    </row>
    <row r="828">
      <c r="B828" s="317"/>
      <c r="C828" s="317"/>
      <c r="D828" s="317"/>
      <c r="E828" s="317"/>
    </row>
    <row r="829">
      <c r="B829" s="317"/>
      <c r="C829" s="317"/>
      <c r="D829" s="317"/>
      <c r="E829" s="317"/>
    </row>
    <row r="830">
      <c r="B830" s="317"/>
      <c r="C830" s="317"/>
      <c r="D830" s="317"/>
      <c r="E830" s="317"/>
    </row>
    <row r="831">
      <c r="B831" s="317"/>
      <c r="C831" s="317"/>
      <c r="D831" s="317"/>
      <c r="E831" s="317"/>
    </row>
    <row r="832">
      <c r="B832" s="317"/>
      <c r="C832" s="317"/>
      <c r="D832" s="317"/>
      <c r="E832" s="317"/>
    </row>
    <row r="833">
      <c r="B833" s="317"/>
      <c r="C833" s="317"/>
      <c r="D833" s="317"/>
      <c r="E833" s="317"/>
    </row>
    <row r="834">
      <c r="B834" s="317"/>
      <c r="C834" s="317"/>
      <c r="D834" s="317"/>
      <c r="E834" s="317"/>
    </row>
    <row r="835">
      <c r="B835" s="317"/>
      <c r="C835" s="317"/>
      <c r="D835" s="317"/>
      <c r="E835" s="317"/>
    </row>
    <row r="836">
      <c r="B836" s="317"/>
      <c r="C836" s="317"/>
      <c r="D836" s="317"/>
      <c r="E836" s="317"/>
    </row>
    <row r="837">
      <c r="B837" s="317"/>
      <c r="C837" s="317"/>
      <c r="D837" s="317"/>
      <c r="E837" s="317"/>
    </row>
    <row r="838">
      <c r="B838" s="317"/>
      <c r="C838" s="317"/>
      <c r="D838" s="317"/>
      <c r="E838" s="317"/>
    </row>
    <row r="839">
      <c r="B839" s="317"/>
      <c r="C839" s="317"/>
      <c r="D839" s="317"/>
      <c r="E839" s="317"/>
    </row>
    <row r="840">
      <c r="B840" s="317"/>
      <c r="C840" s="317"/>
      <c r="D840" s="317"/>
      <c r="E840" s="317"/>
    </row>
    <row r="841">
      <c r="B841" s="317"/>
      <c r="C841" s="317"/>
      <c r="D841" s="317"/>
      <c r="E841" s="317"/>
    </row>
    <row r="842">
      <c r="B842" s="317"/>
      <c r="C842" s="317"/>
      <c r="D842" s="317"/>
      <c r="E842" s="317"/>
    </row>
    <row r="843">
      <c r="B843" s="317"/>
      <c r="C843" s="317"/>
      <c r="D843" s="317"/>
      <c r="E843" s="317"/>
    </row>
    <row r="844">
      <c r="B844" s="317"/>
      <c r="C844" s="317"/>
      <c r="D844" s="317"/>
      <c r="E844" s="317"/>
    </row>
    <row r="845">
      <c r="B845" s="317"/>
      <c r="C845" s="317"/>
      <c r="D845" s="317"/>
      <c r="E845" s="317"/>
    </row>
    <row r="846">
      <c r="B846" s="317"/>
      <c r="C846" s="317"/>
      <c r="D846" s="317"/>
      <c r="E846" s="317"/>
    </row>
    <row r="847">
      <c r="B847" s="317"/>
      <c r="C847" s="317"/>
      <c r="D847" s="317"/>
      <c r="E847" s="317"/>
    </row>
    <row r="848">
      <c r="B848" s="317"/>
      <c r="C848" s="317"/>
      <c r="D848" s="317"/>
      <c r="E848" s="317"/>
    </row>
    <row r="849">
      <c r="B849" s="317"/>
      <c r="C849" s="317"/>
      <c r="D849" s="317"/>
      <c r="E849" s="317"/>
    </row>
    <row r="850">
      <c r="B850" s="317"/>
      <c r="C850" s="317"/>
      <c r="D850" s="317"/>
      <c r="E850" s="317"/>
    </row>
    <row r="851">
      <c r="B851" s="317"/>
      <c r="C851" s="317"/>
      <c r="D851" s="317"/>
      <c r="E851" s="317"/>
    </row>
    <row r="852">
      <c r="B852" s="317"/>
      <c r="C852" s="317"/>
      <c r="D852" s="317"/>
      <c r="E852" s="317"/>
    </row>
    <row r="853">
      <c r="B853" s="317"/>
      <c r="C853" s="317"/>
      <c r="D853" s="317"/>
      <c r="E853" s="317"/>
    </row>
    <row r="854">
      <c r="B854" s="317"/>
      <c r="C854" s="317"/>
      <c r="D854" s="317"/>
      <c r="E854" s="317"/>
    </row>
    <row r="855">
      <c r="B855" s="317"/>
      <c r="C855" s="317"/>
      <c r="D855" s="317"/>
      <c r="E855" s="317"/>
    </row>
    <row r="856">
      <c r="B856" s="317"/>
      <c r="C856" s="317"/>
      <c r="D856" s="317"/>
      <c r="E856" s="317"/>
    </row>
    <row r="857">
      <c r="B857" s="317"/>
      <c r="C857" s="317"/>
      <c r="D857" s="317"/>
      <c r="E857" s="317"/>
    </row>
    <row r="858">
      <c r="B858" s="317"/>
      <c r="C858" s="317"/>
      <c r="D858" s="317"/>
      <c r="E858" s="317"/>
    </row>
    <row r="859">
      <c r="B859" s="317"/>
      <c r="C859" s="317"/>
      <c r="D859" s="317"/>
      <c r="E859" s="317"/>
    </row>
    <row r="860">
      <c r="B860" s="317"/>
      <c r="C860" s="317"/>
      <c r="D860" s="317"/>
      <c r="E860" s="317"/>
    </row>
    <row r="861">
      <c r="B861" s="317"/>
      <c r="C861" s="317"/>
      <c r="D861" s="317"/>
      <c r="E861" s="317"/>
    </row>
    <row r="862">
      <c r="B862" s="317"/>
      <c r="C862" s="317"/>
      <c r="D862" s="317"/>
      <c r="E862" s="317"/>
    </row>
    <row r="863">
      <c r="B863" s="317"/>
      <c r="C863" s="317"/>
      <c r="D863" s="317"/>
      <c r="E863" s="317"/>
    </row>
    <row r="864">
      <c r="B864" s="317"/>
      <c r="C864" s="317"/>
      <c r="D864" s="317"/>
      <c r="E864" s="317"/>
    </row>
    <row r="865">
      <c r="B865" s="317"/>
      <c r="C865" s="317"/>
      <c r="D865" s="317"/>
      <c r="E865" s="317"/>
    </row>
    <row r="866">
      <c r="B866" s="317"/>
      <c r="C866" s="317"/>
      <c r="D866" s="317"/>
      <c r="E866" s="317"/>
    </row>
    <row r="867">
      <c r="B867" s="317"/>
      <c r="C867" s="317"/>
      <c r="D867" s="317"/>
      <c r="E867" s="317"/>
    </row>
    <row r="868">
      <c r="B868" s="317"/>
      <c r="C868" s="317"/>
      <c r="D868" s="317"/>
      <c r="E868" s="317"/>
    </row>
    <row r="869">
      <c r="B869" s="317"/>
      <c r="C869" s="317"/>
      <c r="D869" s="317"/>
      <c r="E869" s="317"/>
    </row>
    <row r="870">
      <c r="B870" s="317"/>
      <c r="C870" s="317"/>
      <c r="D870" s="317"/>
      <c r="E870" s="317"/>
    </row>
    <row r="871">
      <c r="B871" s="317"/>
      <c r="C871" s="317"/>
      <c r="D871" s="317"/>
      <c r="E871" s="317"/>
    </row>
    <row r="872">
      <c r="B872" s="317"/>
      <c r="C872" s="317"/>
      <c r="D872" s="317"/>
      <c r="E872" s="317"/>
    </row>
    <row r="873">
      <c r="B873" s="317"/>
      <c r="C873" s="317"/>
      <c r="D873" s="317"/>
      <c r="E873" s="317"/>
    </row>
    <row r="874">
      <c r="B874" s="317"/>
      <c r="C874" s="317"/>
      <c r="D874" s="317"/>
      <c r="E874" s="317"/>
    </row>
    <row r="875">
      <c r="B875" s="317"/>
      <c r="C875" s="317"/>
      <c r="D875" s="317"/>
      <c r="E875" s="317"/>
    </row>
    <row r="876">
      <c r="B876" s="317"/>
      <c r="C876" s="317"/>
      <c r="D876" s="317"/>
      <c r="E876" s="317"/>
    </row>
    <row r="877">
      <c r="B877" s="317"/>
      <c r="C877" s="317"/>
      <c r="D877" s="317"/>
      <c r="E877" s="317"/>
    </row>
    <row r="878">
      <c r="B878" s="317"/>
      <c r="C878" s="317"/>
      <c r="D878" s="317"/>
      <c r="E878" s="317"/>
    </row>
    <row r="879">
      <c r="B879" s="317"/>
      <c r="C879" s="317"/>
      <c r="D879" s="317"/>
      <c r="E879" s="317"/>
    </row>
    <row r="880">
      <c r="B880" s="317"/>
      <c r="C880" s="317"/>
      <c r="D880" s="317"/>
      <c r="E880" s="317"/>
    </row>
    <row r="881">
      <c r="B881" s="317"/>
      <c r="C881" s="317"/>
      <c r="D881" s="317"/>
      <c r="E881" s="317"/>
    </row>
    <row r="882">
      <c r="B882" s="317"/>
      <c r="C882" s="317"/>
      <c r="D882" s="317"/>
      <c r="E882" s="317"/>
    </row>
    <row r="883">
      <c r="B883" s="317"/>
      <c r="C883" s="317"/>
      <c r="D883" s="317"/>
      <c r="E883" s="317"/>
    </row>
    <row r="884">
      <c r="B884" s="317"/>
      <c r="C884" s="317"/>
      <c r="D884" s="317"/>
      <c r="E884" s="317"/>
    </row>
    <row r="885">
      <c r="B885" s="317"/>
      <c r="C885" s="317"/>
      <c r="D885" s="317"/>
      <c r="E885" s="317"/>
    </row>
    <row r="886">
      <c r="B886" s="317"/>
      <c r="C886" s="317"/>
      <c r="D886" s="317"/>
      <c r="E886" s="317"/>
    </row>
    <row r="887">
      <c r="B887" s="317"/>
      <c r="C887" s="317"/>
      <c r="D887" s="317"/>
      <c r="E887" s="317"/>
    </row>
    <row r="888">
      <c r="B888" s="317"/>
      <c r="C888" s="317"/>
      <c r="D888" s="317"/>
      <c r="E888" s="317"/>
    </row>
    <row r="889">
      <c r="B889" s="317"/>
      <c r="C889" s="317"/>
      <c r="D889" s="317"/>
      <c r="E889" s="317"/>
    </row>
    <row r="890">
      <c r="B890" s="317"/>
      <c r="C890" s="317"/>
      <c r="D890" s="317"/>
      <c r="E890" s="317"/>
    </row>
    <row r="891">
      <c r="B891" s="317"/>
      <c r="C891" s="317"/>
      <c r="D891" s="317"/>
      <c r="E891" s="317"/>
    </row>
    <row r="892">
      <c r="B892" s="317"/>
      <c r="C892" s="317"/>
      <c r="D892" s="317"/>
      <c r="E892" s="317"/>
    </row>
    <row r="893">
      <c r="B893" s="317"/>
      <c r="C893" s="317"/>
      <c r="D893" s="317"/>
      <c r="E893" s="317"/>
    </row>
    <row r="894">
      <c r="B894" s="317"/>
      <c r="C894" s="317"/>
      <c r="D894" s="317"/>
      <c r="E894" s="317"/>
    </row>
    <row r="895">
      <c r="B895" s="317"/>
      <c r="C895" s="317"/>
      <c r="D895" s="317"/>
      <c r="E895" s="317"/>
    </row>
    <row r="896">
      <c r="B896" s="317"/>
      <c r="C896" s="317"/>
      <c r="D896" s="317"/>
      <c r="E896" s="317"/>
    </row>
    <row r="897">
      <c r="B897" s="317"/>
      <c r="C897" s="317"/>
      <c r="D897" s="317"/>
      <c r="E897" s="317"/>
    </row>
    <row r="898">
      <c r="B898" s="317"/>
      <c r="C898" s="317"/>
      <c r="D898" s="317"/>
      <c r="E898" s="317"/>
    </row>
    <row r="899">
      <c r="B899" s="317"/>
      <c r="C899" s="317"/>
      <c r="D899" s="317"/>
      <c r="E899" s="317"/>
    </row>
    <row r="900">
      <c r="B900" s="317"/>
      <c r="C900" s="317"/>
      <c r="D900" s="317"/>
      <c r="E900" s="317"/>
    </row>
    <row r="901">
      <c r="B901" s="317"/>
      <c r="C901" s="317"/>
      <c r="D901" s="317"/>
      <c r="E901" s="317"/>
    </row>
    <row r="902">
      <c r="B902" s="317"/>
      <c r="C902" s="317"/>
      <c r="D902" s="317"/>
      <c r="E902" s="317"/>
    </row>
    <row r="903">
      <c r="B903" s="317"/>
      <c r="C903" s="317"/>
      <c r="D903" s="317"/>
      <c r="E903" s="317"/>
    </row>
    <row r="904">
      <c r="B904" s="317"/>
      <c r="C904" s="317"/>
      <c r="D904" s="317"/>
      <c r="E904" s="317"/>
    </row>
    <row r="905">
      <c r="B905" s="317"/>
      <c r="C905" s="317"/>
      <c r="D905" s="317"/>
      <c r="E905" s="317"/>
    </row>
    <row r="906">
      <c r="B906" s="317"/>
      <c r="C906" s="317"/>
      <c r="D906" s="317"/>
      <c r="E906" s="317"/>
    </row>
    <row r="907">
      <c r="B907" s="317"/>
      <c r="C907" s="317"/>
      <c r="D907" s="317"/>
      <c r="E907" s="317"/>
    </row>
    <row r="908">
      <c r="B908" s="317"/>
      <c r="C908" s="317"/>
      <c r="D908" s="317"/>
      <c r="E908" s="317"/>
    </row>
    <row r="909">
      <c r="B909" s="317"/>
      <c r="C909" s="317"/>
      <c r="D909" s="317"/>
      <c r="E909" s="317"/>
    </row>
    <row r="910">
      <c r="B910" s="317"/>
      <c r="C910" s="317"/>
      <c r="D910" s="317"/>
      <c r="E910" s="317"/>
    </row>
    <row r="911">
      <c r="B911" s="317"/>
      <c r="C911" s="317"/>
      <c r="D911" s="317"/>
      <c r="E911" s="317"/>
    </row>
    <row r="912">
      <c r="B912" s="317"/>
      <c r="C912" s="317"/>
      <c r="D912" s="317"/>
      <c r="E912" s="317"/>
    </row>
    <row r="913">
      <c r="B913" s="317"/>
      <c r="C913" s="317"/>
      <c r="D913" s="317"/>
      <c r="E913" s="317"/>
    </row>
    <row r="914">
      <c r="B914" s="317"/>
      <c r="C914" s="317"/>
      <c r="D914" s="317"/>
      <c r="E914" s="317"/>
    </row>
    <row r="915">
      <c r="B915" s="317"/>
      <c r="C915" s="317"/>
      <c r="D915" s="317"/>
      <c r="E915" s="317"/>
    </row>
    <row r="916">
      <c r="B916" s="317"/>
      <c r="C916" s="317"/>
      <c r="D916" s="317"/>
      <c r="E916" s="317"/>
    </row>
    <row r="917">
      <c r="B917" s="317"/>
      <c r="C917" s="317"/>
      <c r="D917" s="317"/>
      <c r="E917" s="317"/>
    </row>
    <row r="918">
      <c r="B918" s="317"/>
      <c r="C918" s="317"/>
      <c r="D918" s="317"/>
      <c r="E918" s="317"/>
    </row>
    <row r="919">
      <c r="B919" s="317"/>
      <c r="C919" s="317"/>
      <c r="D919" s="317"/>
      <c r="E919" s="317"/>
    </row>
    <row r="920">
      <c r="B920" s="317"/>
      <c r="C920" s="317"/>
      <c r="D920" s="317"/>
      <c r="E920" s="317"/>
    </row>
    <row r="921">
      <c r="B921" s="317"/>
      <c r="C921" s="317"/>
      <c r="D921" s="317"/>
      <c r="E921" s="317"/>
    </row>
    <row r="922">
      <c r="B922" s="317"/>
      <c r="C922" s="317"/>
      <c r="D922" s="317"/>
      <c r="E922" s="317"/>
    </row>
    <row r="923">
      <c r="B923" s="317"/>
      <c r="C923" s="317"/>
      <c r="D923" s="317"/>
      <c r="E923" s="317"/>
    </row>
    <row r="924">
      <c r="B924" s="317"/>
      <c r="C924" s="317"/>
      <c r="D924" s="317"/>
      <c r="E924" s="317"/>
    </row>
    <row r="925">
      <c r="B925" s="317"/>
      <c r="C925" s="317"/>
      <c r="D925" s="317"/>
      <c r="E925" s="317"/>
    </row>
    <row r="926">
      <c r="B926" s="317"/>
      <c r="C926" s="317"/>
      <c r="D926" s="317"/>
      <c r="E926" s="317"/>
    </row>
    <row r="927">
      <c r="B927" s="317"/>
      <c r="C927" s="317"/>
      <c r="D927" s="317"/>
      <c r="E927" s="317"/>
    </row>
    <row r="928">
      <c r="B928" s="317"/>
      <c r="C928" s="317"/>
      <c r="D928" s="317"/>
      <c r="E928" s="317"/>
    </row>
    <row r="929">
      <c r="B929" s="317"/>
      <c r="C929" s="317"/>
      <c r="D929" s="317"/>
      <c r="E929" s="317"/>
    </row>
    <row r="930">
      <c r="B930" s="317"/>
      <c r="C930" s="317"/>
      <c r="D930" s="317"/>
      <c r="E930" s="317"/>
    </row>
    <row r="931">
      <c r="B931" s="317"/>
      <c r="C931" s="317"/>
      <c r="D931" s="317"/>
      <c r="E931" s="317"/>
    </row>
    <row r="932">
      <c r="B932" s="317"/>
      <c r="C932" s="317"/>
      <c r="D932" s="317"/>
      <c r="E932" s="317"/>
    </row>
    <row r="933">
      <c r="B933" s="317"/>
      <c r="C933" s="317"/>
      <c r="D933" s="317"/>
      <c r="E933" s="317"/>
    </row>
    <row r="934">
      <c r="B934" s="317"/>
      <c r="C934" s="317"/>
      <c r="D934" s="317"/>
      <c r="E934" s="317"/>
    </row>
    <row r="935">
      <c r="B935" s="317"/>
      <c r="C935" s="317"/>
      <c r="D935" s="317"/>
      <c r="E935" s="317"/>
    </row>
    <row r="936">
      <c r="B936" s="317"/>
      <c r="C936" s="317"/>
      <c r="D936" s="317"/>
      <c r="E936" s="317"/>
    </row>
    <row r="937">
      <c r="B937" s="317"/>
      <c r="C937" s="317"/>
      <c r="D937" s="317"/>
      <c r="E937" s="317"/>
    </row>
    <row r="938">
      <c r="B938" s="317"/>
      <c r="C938" s="317"/>
      <c r="D938" s="317"/>
      <c r="E938" s="317"/>
    </row>
    <row r="939">
      <c r="B939" s="317"/>
      <c r="C939" s="317"/>
      <c r="D939" s="317"/>
      <c r="E939" s="317"/>
    </row>
    <row r="940">
      <c r="B940" s="317"/>
      <c r="C940" s="317"/>
      <c r="D940" s="317"/>
      <c r="E940" s="317"/>
    </row>
    <row r="941">
      <c r="B941" s="317"/>
      <c r="C941" s="317"/>
      <c r="D941" s="317"/>
      <c r="E941" s="317"/>
    </row>
    <row r="942">
      <c r="B942" s="317"/>
      <c r="C942" s="317"/>
      <c r="D942" s="317"/>
      <c r="E942" s="317"/>
    </row>
    <row r="943">
      <c r="B943" s="317"/>
      <c r="C943" s="317"/>
      <c r="D943" s="317"/>
      <c r="E943" s="317"/>
    </row>
    <row r="944">
      <c r="B944" s="317"/>
      <c r="C944" s="317"/>
      <c r="D944" s="317"/>
      <c r="E944" s="317"/>
    </row>
    <row r="945">
      <c r="B945" s="317"/>
      <c r="C945" s="317"/>
      <c r="D945" s="317"/>
      <c r="E945" s="317"/>
    </row>
    <row r="946">
      <c r="B946" s="317"/>
      <c r="C946" s="317"/>
      <c r="D946" s="317"/>
      <c r="E946" s="317"/>
    </row>
    <row r="947">
      <c r="B947" s="317"/>
      <c r="C947" s="317"/>
      <c r="D947" s="317"/>
      <c r="E947" s="317"/>
    </row>
    <row r="948">
      <c r="B948" s="317"/>
      <c r="C948" s="317"/>
      <c r="D948" s="317"/>
      <c r="E948" s="317"/>
    </row>
    <row r="949">
      <c r="B949" s="317"/>
      <c r="C949" s="317"/>
      <c r="D949" s="317"/>
      <c r="E949" s="317"/>
    </row>
    <row r="950">
      <c r="B950" s="317"/>
      <c r="C950" s="317"/>
      <c r="D950" s="317"/>
      <c r="E950" s="317"/>
    </row>
    <row r="951">
      <c r="B951" s="317"/>
      <c r="C951" s="317"/>
      <c r="D951" s="317"/>
      <c r="E951" s="317"/>
    </row>
    <row r="952">
      <c r="B952" s="317"/>
      <c r="C952" s="317"/>
      <c r="D952" s="317"/>
      <c r="E952" s="317"/>
    </row>
    <row r="953">
      <c r="B953" s="317"/>
      <c r="C953" s="317"/>
      <c r="D953" s="317"/>
      <c r="E953" s="317"/>
    </row>
    <row r="954">
      <c r="B954" s="317"/>
      <c r="C954" s="317"/>
      <c r="D954" s="317"/>
      <c r="E954" s="317"/>
    </row>
    <row r="955">
      <c r="B955" s="317"/>
      <c r="C955" s="317"/>
      <c r="D955" s="317"/>
      <c r="E955" s="317"/>
    </row>
    <row r="956">
      <c r="B956" s="317"/>
      <c r="C956" s="317"/>
      <c r="D956" s="317"/>
      <c r="E956" s="317"/>
    </row>
    <row r="957">
      <c r="B957" s="317"/>
      <c r="C957" s="317"/>
      <c r="D957" s="317"/>
      <c r="E957" s="317"/>
    </row>
    <row r="958">
      <c r="B958" s="317"/>
      <c r="C958" s="317"/>
      <c r="D958" s="317"/>
      <c r="E958" s="317"/>
    </row>
    <row r="959">
      <c r="B959" s="317"/>
      <c r="C959" s="317"/>
      <c r="D959" s="317"/>
      <c r="E959" s="317"/>
    </row>
    <row r="960">
      <c r="B960" s="317"/>
      <c r="C960" s="317"/>
      <c r="D960" s="317"/>
      <c r="E960" s="317"/>
    </row>
    <row r="961">
      <c r="B961" s="317"/>
      <c r="C961" s="317"/>
      <c r="D961" s="317"/>
      <c r="E961" s="317"/>
    </row>
    <row r="962">
      <c r="B962" s="317"/>
      <c r="C962" s="317"/>
      <c r="D962" s="317"/>
      <c r="E962" s="317"/>
    </row>
    <row r="963">
      <c r="B963" s="317"/>
      <c r="C963" s="317"/>
      <c r="D963" s="317"/>
      <c r="E963" s="317"/>
    </row>
    <row r="964">
      <c r="B964" s="317"/>
      <c r="C964" s="317"/>
      <c r="D964" s="317"/>
      <c r="E964" s="317"/>
    </row>
    <row r="965">
      <c r="B965" s="317"/>
      <c r="C965" s="317"/>
      <c r="D965" s="317"/>
      <c r="E965" s="317"/>
    </row>
    <row r="966">
      <c r="B966" s="317"/>
      <c r="C966" s="317"/>
      <c r="D966" s="317"/>
      <c r="E966" s="317"/>
    </row>
    <row r="967">
      <c r="B967" s="317"/>
      <c r="C967" s="317"/>
      <c r="D967" s="317"/>
      <c r="E967" s="317"/>
    </row>
    <row r="968">
      <c r="B968" s="317"/>
      <c r="C968" s="317"/>
      <c r="D968" s="317"/>
      <c r="E968" s="317"/>
    </row>
    <row r="969">
      <c r="B969" s="317"/>
      <c r="C969" s="317"/>
      <c r="D969" s="317"/>
      <c r="E969" s="317"/>
    </row>
    <row r="970">
      <c r="B970" s="317"/>
      <c r="C970" s="317"/>
      <c r="D970" s="317"/>
      <c r="E970" s="317"/>
    </row>
    <row r="971">
      <c r="B971" s="317"/>
      <c r="C971" s="317"/>
      <c r="D971" s="317"/>
      <c r="E971" s="317"/>
    </row>
    <row r="972">
      <c r="B972" s="317"/>
      <c r="C972" s="317"/>
      <c r="D972" s="317"/>
      <c r="E972" s="317"/>
    </row>
    <row r="973">
      <c r="B973" s="317"/>
      <c r="C973" s="317"/>
      <c r="D973" s="317"/>
      <c r="E973" s="317"/>
    </row>
    <row r="974">
      <c r="B974" s="317"/>
      <c r="C974" s="317"/>
      <c r="D974" s="317"/>
      <c r="E974" s="317"/>
    </row>
    <row r="975">
      <c r="B975" s="317"/>
      <c r="C975" s="317"/>
      <c r="D975" s="317"/>
      <c r="E975" s="317"/>
    </row>
    <row r="976">
      <c r="B976" s="317"/>
      <c r="C976" s="317"/>
      <c r="D976" s="317"/>
      <c r="E976" s="317"/>
    </row>
    <row r="977">
      <c r="B977" s="317"/>
      <c r="C977" s="317"/>
      <c r="D977" s="317"/>
      <c r="E977" s="317"/>
    </row>
    <row r="978">
      <c r="B978" s="317"/>
      <c r="C978" s="317"/>
      <c r="D978" s="317"/>
      <c r="E978" s="317"/>
    </row>
    <row r="979">
      <c r="B979" s="317"/>
      <c r="C979" s="317"/>
      <c r="D979" s="317"/>
      <c r="E979" s="317"/>
    </row>
    <row r="980">
      <c r="B980" s="317"/>
      <c r="C980" s="317"/>
      <c r="D980" s="317"/>
      <c r="E980" s="317"/>
    </row>
    <row r="981">
      <c r="B981" s="317"/>
      <c r="C981" s="317"/>
      <c r="D981" s="317"/>
      <c r="E981" s="317"/>
    </row>
    <row r="982">
      <c r="B982" s="317"/>
      <c r="C982" s="317"/>
      <c r="D982" s="317"/>
      <c r="E982" s="317"/>
    </row>
    <row r="983">
      <c r="B983" s="317"/>
      <c r="C983" s="317"/>
      <c r="D983" s="317"/>
      <c r="E983" s="317"/>
    </row>
    <row r="984">
      <c r="B984" s="317"/>
      <c r="C984" s="317"/>
      <c r="D984" s="317"/>
      <c r="E984" s="317"/>
    </row>
    <row r="985">
      <c r="B985" s="317"/>
      <c r="C985" s="317"/>
      <c r="D985" s="317"/>
      <c r="E985" s="317"/>
    </row>
    <row r="986">
      <c r="B986" s="317"/>
      <c r="C986" s="317"/>
      <c r="D986" s="317"/>
      <c r="E986" s="317"/>
    </row>
    <row r="987">
      <c r="B987" s="317"/>
      <c r="C987" s="317"/>
      <c r="D987" s="317"/>
      <c r="E987" s="317"/>
    </row>
    <row r="988">
      <c r="B988" s="317"/>
      <c r="C988" s="317"/>
      <c r="D988" s="317"/>
      <c r="E988" s="317"/>
    </row>
    <row r="989">
      <c r="B989" s="317"/>
      <c r="C989" s="317"/>
      <c r="D989" s="317"/>
      <c r="E989" s="317"/>
    </row>
    <row r="990">
      <c r="B990" s="317"/>
      <c r="C990" s="317"/>
      <c r="D990" s="317"/>
      <c r="E990" s="317"/>
    </row>
    <row r="991">
      <c r="B991" s="317"/>
      <c r="C991" s="317"/>
      <c r="D991" s="317"/>
      <c r="E991" s="317"/>
    </row>
    <row r="992">
      <c r="B992" s="317"/>
      <c r="C992" s="317"/>
      <c r="D992" s="317"/>
      <c r="E992" s="317"/>
    </row>
    <row r="993">
      <c r="B993" s="317"/>
      <c r="C993" s="317"/>
      <c r="D993" s="317"/>
      <c r="E993" s="317"/>
    </row>
    <row r="994">
      <c r="B994" s="317"/>
      <c r="C994" s="317"/>
      <c r="D994" s="317"/>
      <c r="E994" s="317"/>
    </row>
    <row r="995">
      <c r="B995" s="317"/>
      <c r="C995" s="317"/>
      <c r="D995" s="317"/>
      <c r="E995" s="317"/>
    </row>
    <row r="996">
      <c r="B996" s="317"/>
      <c r="C996" s="317"/>
      <c r="D996" s="317"/>
      <c r="E996" s="317"/>
    </row>
    <row r="997">
      <c r="B997" s="317"/>
      <c r="C997" s="317"/>
      <c r="D997" s="317"/>
      <c r="E997" s="317"/>
    </row>
    <row r="998">
      <c r="B998" s="317"/>
      <c r="C998" s="317"/>
      <c r="D998" s="317"/>
      <c r="E998" s="317"/>
    </row>
    <row r="999">
      <c r="B999" s="317"/>
      <c r="C999" s="317"/>
      <c r="D999" s="317"/>
      <c r="E999" s="317"/>
    </row>
    <row r="1000">
      <c r="B1000" s="317"/>
      <c r="C1000" s="317"/>
      <c r="D1000" s="317"/>
      <c r="E1000" s="317"/>
    </row>
    <row r="1001">
      <c r="B1001" s="317"/>
      <c r="C1001" s="317"/>
      <c r="D1001" s="317"/>
      <c r="E1001" s="317"/>
    </row>
    <row r="1002">
      <c r="B1002" s="317"/>
      <c r="C1002" s="317"/>
      <c r="D1002" s="317"/>
      <c r="E1002" s="317"/>
    </row>
    <row r="1003">
      <c r="B1003" s="317"/>
      <c r="C1003" s="317"/>
      <c r="D1003" s="317"/>
      <c r="E1003" s="317"/>
    </row>
    <row r="1004">
      <c r="B1004" s="317"/>
      <c r="C1004" s="317"/>
      <c r="D1004" s="317"/>
      <c r="E1004" s="317"/>
    </row>
    <row r="1005">
      <c r="B1005" s="317"/>
      <c r="C1005" s="317"/>
      <c r="D1005" s="317"/>
      <c r="E1005" s="317"/>
    </row>
    <row r="1006">
      <c r="B1006" s="317"/>
      <c r="C1006" s="317"/>
      <c r="D1006" s="317"/>
      <c r="E1006" s="317"/>
    </row>
    <row r="1007">
      <c r="B1007" s="317"/>
      <c r="C1007" s="317"/>
      <c r="D1007" s="317"/>
      <c r="E1007" s="317"/>
    </row>
    <row r="1008">
      <c r="B1008" s="317"/>
      <c r="C1008" s="317"/>
      <c r="D1008" s="317"/>
      <c r="E1008" s="317"/>
    </row>
    <row r="1009">
      <c r="B1009" s="317"/>
      <c r="C1009" s="317"/>
      <c r="D1009" s="317"/>
      <c r="E1009" s="317"/>
    </row>
    <row r="1010">
      <c r="B1010" s="317"/>
      <c r="C1010" s="317"/>
      <c r="D1010" s="317"/>
      <c r="E1010" s="317"/>
    </row>
    <row r="1011">
      <c r="B1011" s="317"/>
      <c r="C1011" s="317"/>
      <c r="D1011" s="317"/>
      <c r="E1011" s="317"/>
    </row>
    <row r="1012">
      <c r="B1012" s="317"/>
      <c r="C1012" s="317"/>
      <c r="D1012" s="317"/>
      <c r="E1012" s="317"/>
    </row>
    <row r="1013">
      <c r="B1013" s="317"/>
      <c r="C1013" s="317"/>
      <c r="D1013" s="317"/>
      <c r="E1013" s="317"/>
    </row>
    <row r="1014">
      <c r="B1014" s="317"/>
      <c r="C1014" s="317"/>
      <c r="D1014" s="317"/>
      <c r="E1014" s="317"/>
    </row>
    <row r="1015">
      <c r="B1015" s="317"/>
      <c r="C1015" s="317"/>
      <c r="D1015" s="317"/>
      <c r="E1015" s="317"/>
    </row>
    <row r="1016">
      <c r="B1016" s="317"/>
      <c r="C1016" s="317"/>
      <c r="D1016" s="317"/>
      <c r="E1016" s="317"/>
    </row>
    <row r="1017">
      <c r="B1017" s="317"/>
      <c r="C1017" s="317"/>
      <c r="D1017" s="317"/>
      <c r="E1017" s="317"/>
    </row>
    <row r="1018">
      <c r="B1018" s="317"/>
      <c r="C1018" s="317"/>
      <c r="D1018" s="317"/>
      <c r="E1018" s="317"/>
    </row>
    <row r="1019">
      <c r="B1019" s="317"/>
      <c r="C1019" s="317"/>
      <c r="D1019" s="317"/>
      <c r="E1019" s="317"/>
    </row>
    <row r="1020">
      <c r="B1020" s="317"/>
      <c r="C1020" s="317"/>
      <c r="D1020" s="317"/>
      <c r="E1020" s="317"/>
    </row>
    <row r="1021">
      <c r="B1021" s="317"/>
      <c r="C1021" s="317"/>
      <c r="D1021" s="317"/>
      <c r="E1021" s="317"/>
    </row>
    <row r="1022">
      <c r="B1022" s="317"/>
      <c r="C1022" s="317"/>
      <c r="D1022" s="317"/>
      <c r="E1022" s="31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2024-01-18T00:52:57Z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FE5203A8D5B34CAF996BAF2DF716BEA3_12</vt:lpwstr>
  </property>
  <property fmtid="{D5CDD505-2E9C-101B-9397-08002B2CF9AE}" pid="3" name="KSOProductBuildVer">
    <vt:lpwstr>1033-12.2.0.13431</vt:lpwstr>
  </property>
</Properties>
</file>