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esaip-my.sharepoint.com/personal/bchkir_ing2022_esaip_org/Documents/COURS/Majeure Big Data/proba/"/>
    </mc:Choice>
  </mc:AlternateContent>
  <xr:revisionPtr revIDLastSave="713" documentId="11_9248CACD84F5E813E97046798E3E8C1851038385" xr6:coauthVersionLast="46" xr6:coauthVersionMax="47" xr10:uidLastSave="{A36B2D0F-3C8A-4471-AB3C-C17BB811BCEF}"/>
  <bookViews>
    <workbookView xWindow="-120" yWindow="-120" windowWidth="29040" windowHeight="15840" activeTab="4" xr2:uid="{00000000-000D-0000-FFFF-FFFF00000000}"/>
  </bookViews>
  <sheets>
    <sheet name="Exo 1" sheetId="1" r:id="rId1"/>
    <sheet name="Exo 2" sheetId="2" r:id="rId2"/>
    <sheet name="Exo 3" sheetId="3" r:id="rId3"/>
    <sheet name="Exo 4" sheetId="4" r:id="rId4"/>
    <sheet name="Exo 5" sheetId="5" r:id="rId5"/>
    <sheet name="Exo 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 a="1"/>
  <c r="D3" i="5" s="1"/>
  <c r="J23" i="4"/>
  <c r="F5" i="3"/>
  <c r="E37" i="2" l="1"/>
  <c r="E35" i="2"/>
  <c r="E36" i="2" s="1"/>
  <c r="H28" i="2"/>
  <c r="G28" i="2"/>
  <c r="F28" i="2"/>
  <c r="E31" i="2"/>
  <c r="D31" i="2"/>
  <c r="H30" i="2"/>
  <c r="G30" i="2"/>
  <c r="F30" i="2"/>
  <c r="H29" i="2"/>
  <c r="G29" i="2"/>
  <c r="F29" i="2"/>
  <c r="H27" i="2"/>
  <c r="G27" i="2"/>
  <c r="F27" i="2"/>
  <c r="H26" i="2"/>
  <c r="G26" i="2"/>
  <c r="F26" i="2"/>
  <c r="H25" i="2"/>
  <c r="G25" i="2"/>
  <c r="F25" i="2"/>
  <c r="H24" i="2"/>
  <c r="G24" i="2"/>
  <c r="F24" i="2"/>
  <c r="H23" i="2"/>
  <c r="G23" i="2"/>
  <c r="F23" i="2"/>
  <c r="H22" i="2"/>
  <c r="G22" i="2"/>
  <c r="F22" i="2"/>
  <c r="E41" i="1"/>
  <c r="E42" i="1"/>
  <c r="E43" i="1"/>
  <c r="E40" i="1"/>
  <c r="C15" i="1"/>
  <c r="D15" i="1"/>
  <c r="G8" i="1"/>
  <c r="G9" i="1"/>
  <c r="G10" i="1"/>
  <c r="G11" i="1"/>
  <c r="G12" i="1"/>
  <c r="G13" i="1"/>
  <c r="G14" i="1"/>
  <c r="G7" i="1"/>
  <c r="F8" i="1"/>
  <c r="F9" i="1"/>
  <c r="F10" i="1"/>
  <c r="F11" i="1"/>
  <c r="F12" i="1"/>
  <c r="F13" i="1"/>
  <c r="F14" i="1"/>
  <c r="F7" i="1"/>
  <c r="E8" i="1"/>
  <c r="E9" i="1"/>
  <c r="E10" i="1"/>
  <c r="E11" i="1"/>
  <c r="E12" i="1"/>
  <c r="E13" i="1"/>
  <c r="E14" i="1"/>
  <c r="E7" i="1"/>
  <c r="H31" i="2" l="1"/>
  <c r="F31" i="2"/>
  <c r="G31" i="2"/>
  <c r="G15" i="1"/>
  <c r="E15" i="1"/>
  <c r="F15" i="1"/>
  <c r="D21" i="1" l="1"/>
  <c r="D19" i="1"/>
  <c r="D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<sst xmlns="http://schemas.openxmlformats.org/spreadsheetml/2006/main" count="45" uniqueCount="28">
  <si>
    <t>Perte de poids</t>
  </si>
  <si>
    <t>Durée expo</t>
  </si>
  <si>
    <t>xi</t>
  </si>
  <si>
    <t>yi</t>
  </si>
  <si>
    <t>xi*yi</t>
  </si>
  <si>
    <t>xi²</t>
  </si>
  <si>
    <t>yi²</t>
  </si>
  <si>
    <t>Moyenne</t>
  </si>
  <si>
    <t>a=</t>
  </si>
  <si>
    <t>b=</t>
  </si>
  <si>
    <t>P=</t>
  </si>
  <si>
    <t>y=0,54x+0295</t>
  </si>
  <si>
    <t>perte de poids</t>
  </si>
  <si>
    <t>valeur précise</t>
  </si>
  <si>
    <t>Année</t>
  </si>
  <si>
    <t>Indice</t>
  </si>
  <si>
    <t>Chl a</t>
  </si>
  <si>
    <t>DCO</t>
  </si>
  <si>
    <t xml:space="preserve">r = </t>
  </si>
  <si>
    <t>Frais</t>
  </si>
  <si>
    <t>Sec</t>
  </si>
  <si>
    <t>r=</t>
  </si>
  <si>
    <t xml:space="preserve">frais </t>
  </si>
  <si>
    <t>X</t>
  </si>
  <si>
    <t>D</t>
  </si>
  <si>
    <t>Obs no.</t>
  </si>
  <si>
    <t>Témpérature</t>
  </si>
  <si>
    <t>Concentration de mercure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</si>
</sst>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'Exo 1'!$C$7:$C$14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'Exo 1'!$D$7:$D$14</c:f>
              <c:numCache>
                <c:formatCode>General</c:formatCode>
                <c:ptCount val="8"/>
                <c:pt idx="0">
                  <c:v>2</c:v>
                </c:pt>
                <c:pt idx="1">
                  <c:v>2.5</c:v>
                </c:pt>
                <c:pt idx="2">
                  <c:v>3.1</c:v>
                </c:pt>
                <c:pt idx="3">
                  <c:v>3.6</c:v>
                </c:pt>
                <c:pt idx="4">
                  <c:v>1.8</c:v>
                </c:pt>
                <c:pt idx="5">
                  <c:v>2.4</c:v>
                </c:pt>
                <c:pt idx="6">
                  <c:v>3</c:v>
                </c:pt>
                <c:pt idx="7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47-4835-BCE3-345908128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983711"/>
        <c:axId val="527988703"/>
      </c:scatterChart>
      <c:valAx>
        <c:axId val="52798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Durée d'exposition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988703"/>
        <c:crosses val="autoZero"/>
        <c:crossBetween val="midCat"/>
      </c:valAx>
      <c:valAx>
        <c:axId val="5279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Perte de poids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98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'Exo 2'!$D$4</c:f>
              <c:strCache>
                <c:ptCount val="1"/>
                <c:pt idx="0">
                  <c:v>Indice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751312335958012E-2"/>
                  <c:y val="-1.38888888888888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'Exo 2'!$C$5:$C$13</c:f>
              <c:numCache>
                <c:formatCode>General</c:formatCode>
                <c:ptCount val="9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</c:numCache>
            </c:numRef>
          </c:xVal>
          <c:yVal>
            <c:numRef>
              <c:f>'Exo 2'!$D$5:$D$13</c:f>
              <c:numCache>
                <c:formatCode>General</c:formatCode>
                <c:ptCount val="9"/>
                <c:pt idx="0">
                  <c:v>184.7</c:v>
                </c:pt>
                <c:pt idx="1">
                  <c:v>202.4</c:v>
                </c:pt>
                <c:pt idx="2">
                  <c:v>219.4</c:v>
                </c:pt>
                <c:pt idx="3">
                  <c:v>239.7</c:v>
                </c:pt>
                <c:pt idx="4">
                  <c:v>265.89999999999998</c:v>
                </c:pt>
                <c:pt idx="5">
                  <c:v>294.5</c:v>
                </c:pt>
                <c:pt idx="6">
                  <c:v>328.7</c:v>
                </c:pt>
                <c:pt idx="7">
                  <c:v>357.3</c:v>
                </c:pt>
                <c:pt idx="8">
                  <c:v>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50-4AA0-B99B-45B8E1134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1904"/>
        <c:axId val="1003498192"/>
      </c:scatterChart>
      <c:valAx>
        <c:axId val="100352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3498192"/>
        <c:crosses val="autoZero"/>
        <c:crossBetween val="midCat"/>
      </c:valAx>
      <c:valAx>
        <c:axId val="100349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Indice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352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'Exo 3'!$C$3</c:f>
              <c:strCache>
                <c:ptCount val="1"/>
                <c:pt idx="0">
                  <c:v>DCO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7027777777777782E-2"/>
                  <c:y val="0.14329724409448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'Exo 3'!$B$4:$B$15</c:f>
              <c:numCache>
                <c:formatCode>General</c:formatCode>
                <c:ptCount val="12"/>
                <c:pt idx="0">
                  <c:v>9.0299999999999994</c:v>
                </c:pt>
                <c:pt idx="1">
                  <c:v>4.9000000000000004</c:v>
                </c:pt>
                <c:pt idx="2">
                  <c:v>14.92</c:v>
                </c:pt>
                <c:pt idx="3">
                  <c:v>18.54</c:v>
                </c:pt>
                <c:pt idx="4">
                  <c:v>9.1199999999999992</c:v>
                </c:pt>
                <c:pt idx="5">
                  <c:v>9.92</c:v>
                </c:pt>
                <c:pt idx="6">
                  <c:v>11.81</c:v>
                </c:pt>
                <c:pt idx="7">
                  <c:v>19.72</c:v>
                </c:pt>
                <c:pt idx="8">
                  <c:v>2.84</c:v>
                </c:pt>
                <c:pt idx="9">
                  <c:v>4.16</c:v>
                </c:pt>
                <c:pt idx="10">
                  <c:v>14.61</c:v>
                </c:pt>
                <c:pt idx="11">
                  <c:v>19.239999999999998</c:v>
                </c:pt>
              </c:numCache>
            </c:numRef>
          </c:xVal>
          <c:yVal>
            <c:numRef>
              <c:f>'Exo 3'!$C$4:$C$15</c:f>
              <c:numCache>
                <c:formatCode>General</c:formatCode>
                <c:ptCount val="12"/>
                <c:pt idx="0">
                  <c:v>43</c:v>
                </c:pt>
                <c:pt idx="1">
                  <c:v>32</c:v>
                </c:pt>
                <c:pt idx="2">
                  <c:v>43</c:v>
                </c:pt>
                <c:pt idx="3">
                  <c:v>42</c:v>
                </c:pt>
                <c:pt idx="4">
                  <c:v>26</c:v>
                </c:pt>
                <c:pt idx="5">
                  <c:v>26</c:v>
                </c:pt>
                <c:pt idx="6">
                  <c:v>27</c:v>
                </c:pt>
                <c:pt idx="7">
                  <c:v>38</c:v>
                </c:pt>
                <c:pt idx="8">
                  <c:v>29</c:v>
                </c:pt>
                <c:pt idx="9">
                  <c:v>28</c:v>
                </c:pt>
                <c:pt idx="10">
                  <c:v>37</c:v>
                </c:pt>
                <c:pt idx="11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20-4928-B392-39A257E15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910656"/>
        <c:axId val="998905248"/>
      </c:scatterChart>
      <c:valAx>
        <c:axId val="99891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Chl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8905248"/>
        <c:crosses val="autoZero"/>
        <c:crossBetween val="midCat"/>
      </c:valAx>
      <c:valAx>
        <c:axId val="99890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891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3727034120735"/>
          <c:y val="6.0185185185185182E-2"/>
          <c:w val="0.83129396325459315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'Exo 3'!$B$3</c:f>
              <c:strCache>
                <c:ptCount val="1"/>
                <c:pt idx="0">
                  <c:v>Chl 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7507655293088358E-2"/>
                  <c:y val="-5.01603966170895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'Exo 3'!$C$4:$C$15</c:f>
              <c:numCache>
                <c:formatCode>General</c:formatCode>
                <c:ptCount val="12"/>
                <c:pt idx="0">
                  <c:v>43</c:v>
                </c:pt>
                <c:pt idx="1">
                  <c:v>32</c:v>
                </c:pt>
                <c:pt idx="2">
                  <c:v>43</c:v>
                </c:pt>
                <c:pt idx="3">
                  <c:v>42</c:v>
                </c:pt>
                <c:pt idx="4">
                  <c:v>26</c:v>
                </c:pt>
                <c:pt idx="5">
                  <c:v>26</c:v>
                </c:pt>
                <c:pt idx="6">
                  <c:v>27</c:v>
                </c:pt>
                <c:pt idx="7">
                  <c:v>38</c:v>
                </c:pt>
                <c:pt idx="8">
                  <c:v>29</c:v>
                </c:pt>
                <c:pt idx="9">
                  <c:v>28</c:v>
                </c:pt>
                <c:pt idx="10">
                  <c:v>37</c:v>
                </c:pt>
                <c:pt idx="11">
                  <c:v>41</c:v>
                </c:pt>
              </c:numCache>
            </c:numRef>
          </c:xVal>
          <c:yVal>
            <c:numRef>
              <c:f>'Exo 3'!$B$4:$B$15</c:f>
              <c:numCache>
                <c:formatCode>General</c:formatCode>
                <c:ptCount val="12"/>
                <c:pt idx="0">
                  <c:v>9.0299999999999994</c:v>
                </c:pt>
                <c:pt idx="1">
                  <c:v>4.9000000000000004</c:v>
                </c:pt>
                <c:pt idx="2">
                  <c:v>14.92</c:v>
                </c:pt>
                <c:pt idx="3">
                  <c:v>18.54</c:v>
                </c:pt>
                <c:pt idx="4">
                  <c:v>9.1199999999999992</c:v>
                </c:pt>
                <c:pt idx="5">
                  <c:v>9.92</c:v>
                </c:pt>
                <c:pt idx="6">
                  <c:v>11.81</c:v>
                </c:pt>
                <c:pt idx="7">
                  <c:v>19.72</c:v>
                </c:pt>
                <c:pt idx="8">
                  <c:v>2.84</c:v>
                </c:pt>
                <c:pt idx="9">
                  <c:v>4.16</c:v>
                </c:pt>
                <c:pt idx="10">
                  <c:v>14.61</c:v>
                </c:pt>
                <c:pt idx="11">
                  <c:v>19.239999999999998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C6-457B-A0E6-EFC9F9C5B44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998906080"/>
        <c:axId val="998904000"/>
      </c:scatterChart>
      <c:valAx>
        <c:axId val="99890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8904000"/>
        <c:crosses val="autoZero"/>
        <c:crossBetween val="midCat"/>
      </c:valAx>
      <c:valAx>
        <c:axId val="99890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Chl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890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'Exo 4'!$C$3</c:f>
              <c:strCache>
                <c:ptCount val="1"/>
                <c:pt idx="0">
                  <c:v>Sec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6259623797025374E-2"/>
                  <c:y val="-2.72251385243511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'Exo 4'!$B$4:$B$23</c:f>
              <c:numCache>
                <c:formatCode>General</c:formatCode>
                <c:ptCount val="20"/>
                <c:pt idx="0">
                  <c:v>20.399999999999999</c:v>
                </c:pt>
                <c:pt idx="1">
                  <c:v>28.4</c:v>
                </c:pt>
                <c:pt idx="2">
                  <c:v>48.7</c:v>
                </c:pt>
                <c:pt idx="3">
                  <c:v>28.8</c:v>
                </c:pt>
                <c:pt idx="4">
                  <c:v>32.9</c:v>
                </c:pt>
                <c:pt idx="5">
                  <c:v>100.2</c:v>
                </c:pt>
                <c:pt idx="6">
                  <c:v>32.200000000000003</c:v>
                </c:pt>
                <c:pt idx="7">
                  <c:v>27.8</c:v>
                </c:pt>
                <c:pt idx="8">
                  <c:v>27</c:v>
                </c:pt>
                <c:pt idx="9">
                  <c:v>36.700000000000003</c:v>
                </c:pt>
                <c:pt idx="10">
                  <c:v>20.399999999999999</c:v>
                </c:pt>
                <c:pt idx="11">
                  <c:v>24.3</c:v>
                </c:pt>
                <c:pt idx="12">
                  <c:v>24.3</c:v>
                </c:pt>
                <c:pt idx="13">
                  <c:v>18</c:v>
                </c:pt>
                <c:pt idx="14">
                  <c:v>31.7</c:v>
                </c:pt>
                <c:pt idx="15">
                  <c:v>25.7</c:v>
                </c:pt>
                <c:pt idx="16">
                  <c:v>41.2</c:v>
                </c:pt>
                <c:pt idx="17">
                  <c:v>53</c:v>
                </c:pt>
                <c:pt idx="18">
                  <c:v>61</c:v>
                </c:pt>
                <c:pt idx="19">
                  <c:v>61.2</c:v>
                </c:pt>
              </c:numCache>
            </c:numRef>
          </c:xVal>
          <c:yVal>
            <c:numRef>
              <c:f>'Exo 4'!$C$4:$C$23</c:f>
              <c:numCache>
                <c:formatCode>General</c:formatCode>
                <c:ptCount val="20"/>
                <c:pt idx="0">
                  <c:v>3.6</c:v>
                </c:pt>
                <c:pt idx="1">
                  <c:v>3.4</c:v>
                </c:pt>
                <c:pt idx="2">
                  <c:v>5.6</c:v>
                </c:pt>
                <c:pt idx="3">
                  <c:v>4.0999999999999996</c:v>
                </c:pt>
                <c:pt idx="4">
                  <c:v>3.3</c:v>
                </c:pt>
                <c:pt idx="5">
                  <c:v>9.3000000000000007</c:v>
                </c:pt>
                <c:pt idx="6">
                  <c:v>3.7</c:v>
                </c:pt>
                <c:pt idx="7">
                  <c:v>3.2</c:v>
                </c:pt>
                <c:pt idx="8">
                  <c:v>2.9</c:v>
                </c:pt>
                <c:pt idx="9">
                  <c:v>4.5</c:v>
                </c:pt>
                <c:pt idx="10">
                  <c:v>2.6</c:v>
                </c:pt>
                <c:pt idx="11">
                  <c:v>6.5</c:v>
                </c:pt>
                <c:pt idx="12">
                  <c:v>3.1</c:v>
                </c:pt>
                <c:pt idx="13">
                  <c:v>2.6</c:v>
                </c:pt>
                <c:pt idx="14">
                  <c:v>4.4000000000000004</c:v>
                </c:pt>
                <c:pt idx="15">
                  <c:v>2.8</c:v>
                </c:pt>
                <c:pt idx="16">
                  <c:v>4.5999999999999996</c:v>
                </c:pt>
                <c:pt idx="17">
                  <c:v>6</c:v>
                </c:pt>
                <c:pt idx="18">
                  <c:v>7.2</c:v>
                </c:pt>
                <c:pt idx="19">
                  <c:v>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28-4D89-AD94-96994DA1D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861104"/>
        <c:axId val="904866928"/>
      </c:scatterChart>
      <c:valAx>
        <c:axId val="90486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4866928"/>
        <c:crosses val="autoZero"/>
        <c:crossBetween val="midCat"/>
      </c:valAx>
      <c:valAx>
        <c:axId val="90486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486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'Exo 4'!$K$35</c:f>
              <c:strCache>
                <c:ptCount val="1"/>
                <c:pt idx="0">
                  <c:v>Sec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'Exo 4'!$J$36:$J$53</c:f>
              <c:numCache>
                <c:formatCode>General</c:formatCode>
                <c:ptCount val="18"/>
                <c:pt idx="0">
                  <c:v>20.399999999999999</c:v>
                </c:pt>
                <c:pt idx="1">
                  <c:v>28.4</c:v>
                </c:pt>
                <c:pt idx="2">
                  <c:v>48.7</c:v>
                </c:pt>
                <c:pt idx="3">
                  <c:v>28.8</c:v>
                </c:pt>
                <c:pt idx="4">
                  <c:v>32.9</c:v>
                </c:pt>
                <c:pt idx="5">
                  <c:v>32.200000000000003</c:v>
                </c:pt>
                <c:pt idx="6">
                  <c:v>27.8</c:v>
                </c:pt>
                <c:pt idx="7">
                  <c:v>27</c:v>
                </c:pt>
                <c:pt idx="8">
                  <c:v>36.700000000000003</c:v>
                </c:pt>
                <c:pt idx="9">
                  <c:v>20.399999999999999</c:v>
                </c:pt>
                <c:pt idx="10">
                  <c:v>24.3</c:v>
                </c:pt>
                <c:pt idx="11">
                  <c:v>18</c:v>
                </c:pt>
                <c:pt idx="12">
                  <c:v>31.7</c:v>
                </c:pt>
                <c:pt idx="13">
                  <c:v>25.7</c:v>
                </c:pt>
                <c:pt idx="14">
                  <c:v>41.2</c:v>
                </c:pt>
                <c:pt idx="15">
                  <c:v>53</c:v>
                </c:pt>
                <c:pt idx="16">
                  <c:v>61</c:v>
                </c:pt>
                <c:pt idx="17">
                  <c:v>61.2</c:v>
                </c:pt>
              </c:numCache>
            </c:numRef>
          </c:xVal>
          <c:yVal>
            <c:numRef>
              <c:f>'Exo 4'!$K$36:$K$53</c:f>
              <c:numCache>
                <c:formatCode>General</c:formatCode>
                <c:ptCount val="18"/>
                <c:pt idx="0">
                  <c:v>3.6</c:v>
                </c:pt>
                <c:pt idx="1">
                  <c:v>3.4</c:v>
                </c:pt>
                <c:pt idx="2">
                  <c:v>5.6</c:v>
                </c:pt>
                <c:pt idx="3">
                  <c:v>4.0999999999999996</c:v>
                </c:pt>
                <c:pt idx="4">
                  <c:v>3.3</c:v>
                </c:pt>
                <c:pt idx="5">
                  <c:v>3.7</c:v>
                </c:pt>
                <c:pt idx="6">
                  <c:v>3.2</c:v>
                </c:pt>
                <c:pt idx="7">
                  <c:v>2.9</c:v>
                </c:pt>
                <c:pt idx="8">
                  <c:v>4.5</c:v>
                </c:pt>
                <c:pt idx="9">
                  <c:v>2.6</c:v>
                </c:pt>
                <c:pt idx="10">
                  <c:v>3.1</c:v>
                </c:pt>
                <c:pt idx="11">
                  <c:v>2.6</c:v>
                </c:pt>
                <c:pt idx="12">
                  <c:v>4.4000000000000004</c:v>
                </c:pt>
                <c:pt idx="13">
                  <c:v>2.8</c:v>
                </c:pt>
                <c:pt idx="14">
                  <c:v>4.5999999999999996</c:v>
                </c:pt>
                <c:pt idx="15">
                  <c:v>6</c:v>
                </c:pt>
                <c:pt idx="16">
                  <c:v>7.2</c:v>
                </c:pt>
                <c:pt idx="17">
                  <c:v>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01-44E8-AB23-89CA2E790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19824"/>
        <c:axId val="1003514416"/>
      </c:scatterChart>
      <c:valAx>
        <c:axId val="100351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3514416"/>
        <c:crosses val="autoZero"/>
        <c:crossBetween val="midCat"/>
      </c:valAx>
      <c:valAx>
        <c:axId val="100351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351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0304525736366294E-2"/>
                  <c:y val="0.243533158355205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2139654418197725"/>
                  <c:y val="-3.34459755030621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'Exo 5'!$B$3:$B$12</c:f>
              <c:numCache>
                <c:formatCode>General</c:formatCode>
                <c:ptCount val="10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0.4</c:v>
                </c:pt>
                <c:pt idx="4">
                  <c:v>0.6</c:v>
                </c:pt>
                <c:pt idx="5">
                  <c:v>0.6</c:v>
                </c:pt>
                <c:pt idx="6">
                  <c:v>0.8</c:v>
                </c:pt>
                <c:pt idx="7">
                  <c:v>0.8</c:v>
                </c:pt>
                <c:pt idx="8">
                  <c:v>1</c:v>
                </c:pt>
                <c:pt idx="9">
                  <c:v>1</c:v>
                </c:pt>
              </c:numCache>
            </c:numRef>
          </c:xVal>
          <c:yVal>
            <c:numRef>
              <c:f>'Exo 5'!$C$3:$C$12</c:f>
              <c:numCache>
                <c:formatCode>General</c:formatCode>
                <c:ptCount val="10"/>
                <c:pt idx="0">
                  <c:v>19</c:v>
                </c:pt>
                <c:pt idx="1">
                  <c:v>21</c:v>
                </c:pt>
                <c:pt idx="2">
                  <c:v>35</c:v>
                </c:pt>
                <c:pt idx="3">
                  <c:v>38</c:v>
                </c:pt>
                <c:pt idx="4">
                  <c:v>64</c:v>
                </c:pt>
                <c:pt idx="5">
                  <c:v>66</c:v>
                </c:pt>
                <c:pt idx="6">
                  <c:v>115</c:v>
                </c:pt>
                <c:pt idx="7">
                  <c:v>130</c:v>
                </c:pt>
                <c:pt idx="8">
                  <c:v>200</c:v>
                </c:pt>
                <c:pt idx="9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94-498A-A284-F716CCA09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977887"/>
        <c:axId val="527979551"/>
      </c:scatterChart>
      <c:valAx>
        <c:axId val="52797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979551"/>
        <c:crosses val="autoZero"/>
        <c:crossBetween val="midCat"/>
      </c:valAx>
      <c:valAx>
        <c:axId val="52797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97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image" Target="../media/image4.png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556692</xdr:colOff>
      <xdr:row>1</xdr:row>
      <xdr:rowOff>167640</xdr:rowOff>
    </xdr:from>
    <xdr:to>
      <xdr:col>19</xdr:col>
      <xdr:colOff>180257</xdr:colOff>
      <xdr:row>23</xdr:row>
      <xdr:rowOff>59055</xdr:rowOff>
    </xdr:to>
    <xdr:pic>
      <xdr:nvPicPr>
        <xdr:cNvPr id="9" name="Image 1">
          <a:extLst>
            <a:ext uri="{FF2B5EF4-FFF2-40B4-BE49-F238E27FC236}">
              <a16:creationId xmlns:a16="http://schemas.microsoft.com/office/drawing/2014/main" id="{7972A785-D0DB-497C-8C66-922B5FD40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5972" y="350520"/>
          <a:ext cx="6243440" cy="4320540"/>
        </a:xfrm>
        <a:prstGeom prst="rect">
          <a:avLst/>
        </a:prstGeom>
      </xdr:spPr>
    </xdr:pic>
    <xdr:clientData/>
  </xdr:twoCellAnchor>
  <xdr:twoCellAnchor editAs="oneCell">
    <xdr:from>
      <xdr:col>9</xdr:col>
      <xdr:colOff>549532</xdr:colOff>
      <xdr:row>24</xdr:row>
      <xdr:rowOff>108857</xdr:rowOff>
    </xdr:from>
    <xdr:to>
      <xdr:col>19</xdr:col>
      <xdr:colOff>261405</xdr:colOff>
      <xdr:row>41</xdr:row>
      <xdr:rowOff>81643</xdr:rowOff>
    </xdr:to>
    <xdr:pic>
      <xdr:nvPicPr>
        <xdr:cNvPr id="143" name="Image 176">
          <a:extLst>
            <a:ext uri="{FF2B5EF4-FFF2-40B4-BE49-F238E27FC236}">
              <a16:creationId xmlns:a16="http://schemas.microsoft.com/office/drawing/2014/main" id="{4501DAA8-A58C-4F25-9179-43CC62F73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6496" y="4939393"/>
          <a:ext cx="6331748" cy="3347357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21</xdr:row>
      <xdr:rowOff>121920</xdr:rowOff>
    </xdr:from>
    <xdr:to>
      <xdr:col>8</xdr:col>
      <xdr:colOff>198120</xdr:colOff>
      <xdr:row>36</xdr:row>
      <xdr:rowOff>121920</xdr:rowOff>
    </xdr:to>
    <xdr:graphicFrame macro="">
      <xdr:nvGraphicFramePr>
        <xdr:cNvPr id="55" name="Graphique 10">
          <a:extLst>
            <a:ext uri="{FF2B5EF4-FFF2-40B4-BE49-F238E27FC236}">
              <a16:creationId xmlns:a16="http://schemas.microsoft.com/office/drawing/2014/main" id="{10933B9C-304A-4E2C-9D94-64E8F5A80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</xdr:colOff>
      <xdr:row>8</xdr:row>
      <xdr:rowOff>157162</xdr:rowOff>
    </xdr:from>
    <xdr:to>
      <xdr:col>16</xdr:col>
      <xdr:colOff>32385</xdr:colOff>
      <xdr:row>23</xdr:row>
      <xdr:rowOff>42862</xdr:rowOff>
    </xdr:to>
    <xdr:graphicFrame macro="">
      <xdr:nvGraphicFramePr>
        <xdr:cNvPr id="44" name="Graphique 1">
          <a:extLst>
            <a:ext uri="{FF2B5EF4-FFF2-40B4-BE49-F238E27FC236}">
              <a16:creationId xmlns:a16="http://schemas.microsoft.com/office/drawing/2014/main" id="{AE62AE9F-7BAA-468D-8931-BF9F2B6C9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2</xdr:row>
      <xdr:rowOff>128587</xdr:rowOff>
    </xdr:from>
    <xdr:to>
      <xdr:col>15</xdr:col>
      <xdr:colOff>85725</xdr:colOff>
      <xdr:row>17</xdr:row>
      <xdr:rowOff>14287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6203055-FCDB-4B4D-89E3-2C28041D7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138112</xdr:colOff>
      <xdr:row>17</xdr:row>
      <xdr:rowOff>128587</xdr:rowOff>
    </xdr:from>
    <xdr:to>
      <xdr:col>15</xdr:col>
      <xdr:colOff>138112</xdr:colOff>
      <xdr:row>35</xdr:row>
      <xdr:rowOff>14287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AD0467E-8FC3-40B7-9ECF-0CC98E3C4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457200</xdr:colOff>
      <xdr:row>15</xdr:row>
      <xdr:rowOff>76200</xdr:rowOff>
    </xdr:from>
    <xdr:to>
      <xdr:col>8</xdr:col>
      <xdr:colOff>413593</xdr:colOff>
      <xdr:row>38</xdr:row>
      <xdr:rowOff>180975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A4F31B9E-EA0B-4D27-B9BB-2F20C28AB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" y="2933700"/>
          <a:ext cx="6052393" cy="4486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5</xdr:row>
      <xdr:rowOff>100012</xdr:rowOff>
    </xdr:from>
    <xdr:to>
      <xdr:col>13</xdr:col>
      <xdr:colOff>304800</xdr:colOff>
      <xdr:row>19</xdr:row>
      <xdr:rowOff>176212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E36DE6-89FB-43B2-9F83-88F74B56F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352425</xdr:colOff>
      <xdr:row>24</xdr:row>
      <xdr:rowOff>133350</xdr:rowOff>
    </xdr:from>
    <xdr:to>
      <xdr:col>8</xdr:col>
      <xdr:colOff>0</xdr:colOff>
      <xdr:row>55</xdr:row>
      <xdr:rowOff>58012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DFBD594-6EAD-49F2-B776-614437046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4705350"/>
          <a:ext cx="5743575" cy="5830162"/>
        </a:xfrm>
        <a:prstGeom prst="rect">
          <a:avLst/>
        </a:prstGeom>
      </xdr:spPr>
    </xdr:pic>
    <xdr:clientData/>
  </xdr:twoCellAnchor>
  <xdr:twoCellAnchor>
    <xdr:from>
      <xdr:col>11</xdr:col>
      <xdr:colOff>452437</xdr:colOff>
      <xdr:row>37</xdr:row>
      <xdr:rowOff>138112</xdr:rowOff>
    </xdr:from>
    <xdr:to>
      <xdr:col>17</xdr:col>
      <xdr:colOff>452437</xdr:colOff>
      <xdr:row>52</xdr:row>
      <xdr:rowOff>23812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B25078B-99C8-4745-83D3-852E8FF07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8</xdr:row>
      <xdr:rowOff>0</xdr:rowOff>
    </xdr:from>
    <xdr:to>
      <xdr:col>10</xdr:col>
      <xdr:colOff>91440</xdr:colOff>
      <xdr:row>23</xdr:row>
      <xdr:rowOff>0</xdr:rowOff>
    </xdr:to>
    <xdr:graphicFrame macro="">
      <xdr:nvGraphicFramePr>
        <xdr:cNvPr id="10" name="Graphique 1">
          <a:extLst>
            <a:ext uri="{FF2B5EF4-FFF2-40B4-BE49-F238E27FC236}">
              <a16:creationId xmlns:a16="http://schemas.microsoft.com/office/drawing/2014/main" id="{B411A096-8872-46E0-B43D-0C3030F22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43"/>
  <sheetViews>
    <sheetView zoomScale="70" workbookViewId="0">
      <selection activeCell="I43" sqref="I43"/>
    </sheetView>
  </sheetViews>
  <sheetFormatPr baseColWidth="10" defaultColWidth="8.85546875" defaultRowHeight="15" x14ac:dyDescent="0.25"/>
  <cols>
    <col min="2" max="2" width="11" customWidth="1"/>
    <col min="4" max="4" width="9.42578125" customWidth="1"/>
    <col min="13" max="13" width="14.42578125" customWidth="1"/>
    <col min="14" max="14" width="14" customWidth="1"/>
    <col min="15" max="15" width="15.140625" customWidth="1"/>
  </cols>
  <sheetData>
    <row r="4" spans="2:7" ht="15.75" thickBot="1" x14ac:dyDescent="0.3"/>
    <row r="5" spans="2:7" ht="30.75" thickBot="1" x14ac:dyDescent="0.3">
      <c r="C5" s="5" t="s">
        <v>1</v>
      </c>
      <c r="D5" s="5" t="s">
        <v>0</v>
      </c>
    </row>
    <row r="6" spans="2:7" ht="15.75" thickBot="1" x14ac:dyDescent="0.3"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2:7" x14ac:dyDescent="0.25">
      <c r="C7" s="4">
        <v>3</v>
      </c>
      <c r="D7" s="4">
        <v>2</v>
      </c>
      <c r="E7" s="4">
        <f t="shared" ref="E7:E14" si="0">D7*C7</f>
        <v>6</v>
      </c>
      <c r="F7" s="4">
        <f t="shared" ref="F7:F14" si="1">C7^2</f>
        <v>9</v>
      </c>
      <c r="G7" s="4">
        <f t="shared" ref="G7:G14" si="2">D7^2</f>
        <v>4</v>
      </c>
    </row>
    <row r="8" spans="2:7" x14ac:dyDescent="0.25">
      <c r="C8" s="2">
        <v>4</v>
      </c>
      <c r="D8" s="2">
        <v>2.5</v>
      </c>
      <c r="E8" s="2">
        <f t="shared" si="0"/>
        <v>10</v>
      </c>
      <c r="F8" s="2">
        <f t="shared" si="1"/>
        <v>16</v>
      </c>
      <c r="G8" s="2">
        <f t="shared" si="2"/>
        <v>6.25</v>
      </c>
    </row>
    <row r="9" spans="2:7" x14ac:dyDescent="0.25">
      <c r="C9" s="2">
        <v>5</v>
      </c>
      <c r="D9" s="2">
        <v>3.1</v>
      </c>
      <c r="E9" s="2">
        <f t="shared" si="0"/>
        <v>15.5</v>
      </c>
      <c r="F9" s="2">
        <f t="shared" si="1"/>
        <v>25</v>
      </c>
      <c r="G9" s="2">
        <f t="shared" si="2"/>
        <v>9.6100000000000012</v>
      </c>
    </row>
    <row r="10" spans="2:7" x14ac:dyDescent="0.25">
      <c r="C10" s="2">
        <v>6</v>
      </c>
      <c r="D10" s="2">
        <v>3.6</v>
      </c>
      <c r="E10" s="2">
        <f t="shared" si="0"/>
        <v>21.6</v>
      </c>
      <c r="F10" s="2">
        <f t="shared" si="1"/>
        <v>36</v>
      </c>
      <c r="G10" s="2">
        <f t="shared" si="2"/>
        <v>12.96</v>
      </c>
    </row>
    <row r="11" spans="2:7" x14ac:dyDescent="0.25">
      <c r="C11" s="2">
        <v>3</v>
      </c>
      <c r="D11" s="2">
        <v>1.8</v>
      </c>
      <c r="E11" s="2">
        <f t="shared" si="0"/>
        <v>5.4</v>
      </c>
      <c r="F11" s="2">
        <f t="shared" si="1"/>
        <v>9</v>
      </c>
      <c r="G11" s="2">
        <f t="shared" si="2"/>
        <v>3.24</v>
      </c>
    </row>
    <row r="12" spans="2:7" x14ac:dyDescent="0.25">
      <c r="C12" s="2">
        <v>4</v>
      </c>
      <c r="D12" s="2">
        <v>2.4</v>
      </c>
      <c r="E12" s="2">
        <f t="shared" si="0"/>
        <v>9.6</v>
      </c>
      <c r="F12" s="2">
        <f t="shared" si="1"/>
        <v>16</v>
      </c>
      <c r="G12" s="2">
        <f t="shared" si="2"/>
        <v>5.76</v>
      </c>
    </row>
    <row r="13" spans="2:7" x14ac:dyDescent="0.25">
      <c r="C13" s="2">
        <v>5</v>
      </c>
      <c r="D13" s="2">
        <v>3</v>
      </c>
      <c r="E13" s="2">
        <f t="shared" si="0"/>
        <v>15</v>
      </c>
      <c r="F13" s="2">
        <f t="shared" si="1"/>
        <v>25</v>
      </c>
      <c r="G13" s="2">
        <f t="shared" si="2"/>
        <v>9</v>
      </c>
    </row>
    <row r="14" spans="2:7" ht="15.75" thickBot="1" x14ac:dyDescent="0.3">
      <c r="C14" s="2">
        <v>6</v>
      </c>
      <c r="D14" s="2">
        <v>3.4</v>
      </c>
      <c r="E14" s="2">
        <f t="shared" si="0"/>
        <v>20.399999999999999</v>
      </c>
      <c r="F14" s="2">
        <f t="shared" si="1"/>
        <v>36</v>
      </c>
      <c r="G14" s="2">
        <f t="shared" si="2"/>
        <v>11.559999999999999</v>
      </c>
    </row>
    <row r="15" spans="2:7" ht="15.75" thickBot="1" x14ac:dyDescent="0.3">
      <c r="B15" s="1" t="s">
        <v>7</v>
      </c>
      <c r="C15" s="2">
        <f>AVERAGE(C7:C14)</f>
        <v>4.5</v>
      </c>
      <c r="D15" s="3">
        <f>AVERAGE(D7:D14)</f>
        <v>2.7249999999999996</v>
      </c>
      <c r="E15" s="2">
        <f>AVERAGE(E7:E14)</f>
        <v>12.9375</v>
      </c>
      <c r="F15" s="2">
        <f>AVERAGE(F7:F14)</f>
        <v>21.5</v>
      </c>
      <c r="G15" s="2">
        <f>AVERAGE(G7:G14)</f>
        <v>7.7974999999999994</v>
      </c>
    </row>
    <row r="19" spans="3:6" x14ac:dyDescent="0.25">
      <c r="C19" t="s">
        <v>8</v>
      </c>
      <c r="D19">
        <f>(E15-C15*D15)/(F15-C15^2)</f>
        <v>0.54000000000000059</v>
      </c>
      <c r="F19" t="s">
        <v>11</v>
      </c>
    </row>
    <row r="20" spans="3:6" x14ac:dyDescent="0.25">
      <c r="C20" t="s">
        <v>9</v>
      </c>
      <c r="D20">
        <f>D15-D19*C15</f>
        <v>0.29499999999999682</v>
      </c>
      <c r="F20">
        <v>0.98019999999999996</v>
      </c>
    </row>
    <row r="21" spans="3:6" x14ac:dyDescent="0.25">
      <c r="C21" t="s">
        <v>10</v>
      </c>
      <c r="D21">
        <f>(E15-C15*D15)/((SQRT(F15-C15*C15))*(SQRT(G15-D15*D15)))</f>
        <v>0.99003437679046769</v>
      </c>
    </row>
    <row r="39" spans="3:5" ht="25.9" customHeight="1" x14ac:dyDescent="0.25">
      <c r="C39" s="6" t="s">
        <v>1</v>
      </c>
      <c r="D39" s="6" t="s">
        <v>12</v>
      </c>
      <c r="E39" s="6" t="s">
        <v>13</v>
      </c>
    </row>
    <row r="40" spans="3:5" x14ac:dyDescent="0.25">
      <c r="C40">
        <v>3</v>
      </c>
      <c r="D40">
        <v>1.9</v>
      </c>
      <c r="E40">
        <f>0.54*C40+0.295</f>
        <v>1.915</v>
      </c>
    </row>
    <row r="41" spans="3:5" x14ac:dyDescent="0.25">
      <c r="C41">
        <v>4</v>
      </c>
      <c r="D41">
        <v>2.4</v>
      </c>
      <c r="E41">
        <f>0.54*C41+0.295</f>
        <v>2.4550000000000001</v>
      </c>
    </row>
    <row r="42" spans="3:5" x14ac:dyDescent="0.25">
      <c r="C42">
        <v>5</v>
      </c>
      <c r="D42">
        <v>3</v>
      </c>
      <c r="E42">
        <f>0.54*C42+0.295</f>
        <v>2.9950000000000001</v>
      </c>
    </row>
    <row r="43" spans="3:5" x14ac:dyDescent="0.25">
      <c r="C43">
        <v>7</v>
      </c>
      <c r="D43">
        <v>4</v>
      </c>
      <c r="E43">
        <f>0.54*C43+0.295</f>
        <v>4.0750000000000002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19A8-965F-4BB3-9583-7547DCEBCE16}">
  <dimension ref="C4:H37"/>
  <sheetViews>
    <sheetView topLeftCell="A7" workbookViewId="0">
      <selection activeCell="C20" sqref="C20:H37"/>
    </sheetView>
  </sheetViews>
  <sheetFormatPr baseColWidth="10" defaultRowHeight="15" x14ac:dyDescent="0.25"/>
  <sheetData>
    <row r="4" spans="3:4" x14ac:dyDescent="0.25">
      <c r="C4" t="s">
        <v>14</v>
      </c>
      <c r="D4" t="s">
        <v>15</v>
      </c>
    </row>
    <row r="5" spans="3:4" x14ac:dyDescent="0.25">
      <c r="C5">
        <v>1976</v>
      </c>
      <c r="D5">
        <v>184.7</v>
      </c>
    </row>
    <row r="6" spans="3:4" x14ac:dyDescent="0.25">
      <c r="C6">
        <v>1977</v>
      </c>
      <c r="D6">
        <v>202.4</v>
      </c>
    </row>
    <row r="7" spans="3:4" x14ac:dyDescent="0.25">
      <c r="C7">
        <v>1978</v>
      </c>
      <c r="D7">
        <v>219.4</v>
      </c>
    </row>
    <row r="8" spans="3:4" x14ac:dyDescent="0.25">
      <c r="C8">
        <v>1979</v>
      </c>
      <c r="D8">
        <v>239.7</v>
      </c>
    </row>
    <row r="9" spans="3:4" x14ac:dyDescent="0.25">
      <c r="C9">
        <v>1980</v>
      </c>
      <c r="D9">
        <v>265.89999999999998</v>
      </c>
    </row>
    <row r="10" spans="3:4" x14ac:dyDescent="0.25">
      <c r="C10">
        <v>1981</v>
      </c>
      <c r="D10">
        <v>294.5</v>
      </c>
    </row>
    <row r="11" spans="3:4" x14ac:dyDescent="0.25">
      <c r="C11">
        <v>1982</v>
      </c>
      <c r="D11">
        <v>328.7</v>
      </c>
    </row>
    <row r="12" spans="3:4" x14ac:dyDescent="0.25">
      <c r="C12">
        <v>1983</v>
      </c>
      <c r="D12">
        <v>357.3</v>
      </c>
    </row>
    <row r="13" spans="3:4" x14ac:dyDescent="0.25">
      <c r="C13">
        <v>1984</v>
      </c>
      <c r="D13">
        <v>378</v>
      </c>
    </row>
    <row r="19" spans="3:8" ht="15.75" thickBot="1" x14ac:dyDescent="0.3"/>
    <row r="20" spans="3:8" ht="15.75" thickBot="1" x14ac:dyDescent="0.3">
      <c r="D20" s="5" t="s">
        <v>14</v>
      </c>
      <c r="E20" s="5" t="s">
        <v>15</v>
      </c>
    </row>
    <row r="21" spans="3:8" ht="15.75" thickBot="1" x14ac:dyDescent="0.3"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</row>
    <row r="22" spans="3:8" x14ac:dyDescent="0.25">
      <c r="D22">
        <v>1976</v>
      </c>
      <c r="E22">
        <v>184.7</v>
      </c>
      <c r="F22" s="4">
        <f t="shared" ref="F22:F30" si="0">E22*D22</f>
        <v>364967.19999999995</v>
      </c>
      <c r="G22" s="4">
        <f t="shared" ref="G22:H30" si="1">D22^2</f>
        <v>3904576</v>
      </c>
      <c r="H22" s="4">
        <f t="shared" si="1"/>
        <v>34114.089999999997</v>
      </c>
    </row>
    <row r="23" spans="3:8" x14ac:dyDescent="0.25">
      <c r="D23">
        <v>1977</v>
      </c>
      <c r="E23">
        <v>202.4</v>
      </c>
      <c r="F23" s="2">
        <f t="shared" si="0"/>
        <v>400144.8</v>
      </c>
      <c r="G23" s="2">
        <f t="shared" si="1"/>
        <v>3908529</v>
      </c>
      <c r="H23" s="2">
        <f t="shared" si="1"/>
        <v>40965.760000000002</v>
      </c>
    </row>
    <row r="24" spans="3:8" x14ac:dyDescent="0.25">
      <c r="D24">
        <v>1978</v>
      </c>
      <c r="E24">
        <v>219.4</v>
      </c>
      <c r="F24" s="2">
        <f t="shared" si="0"/>
        <v>433973.2</v>
      </c>
      <c r="G24" s="2">
        <f t="shared" si="1"/>
        <v>3912484</v>
      </c>
      <c r="H24" s="2">
        <f t="shared" si="1"/>
        <v>48136.36</v>
      </c>
    </row>
    <row r="25" spans="3:8" x14ac:dyDescent="0.25">
      <c r="D25">
        <v>1979</v>
      </c>
      <c r="E25">
        <v>239.7</v>
      </c>
      <c r="F25" s="2">
        <f t="shared" si="0"/>
        <v>474366.3</v>
      </c>
      <c r="G25" s="2">
        <f t="shared" si="1"/>
        <v>3916441</v>
      </c>
      <c r="H25" s="2">
        <f t="shared" si="1"/>
        <v>57456.09</v>
      </c>
    </row>
    <row r="26" spans="3:8" x14ac:dyDescent="0.25">
      <c r="D26">
        <v>1980</v>
      </c>
      <c r="E26">
        <v>265.89999999999998</v>
      </c>
      <c r="F26" s="2">
        <f t="shared" si="0"/>
        <v>526482</v>
      </c>
      <c r="G26" s="2">
        <f t="shared" si="1"/>
        <v>3920400</v>
      </c>
      <c r="H26" s="2">
        <f t="shared" si="1"/>
        <v>70702.809999999983</v>
      </c>
    </row>
    <row r="27" spans="3:8" x14ac:dyDescent="0.25">
      <c r="D27">
        <v>1981</v>
      </c>
      <c r="E27">
        <v>294.5</v>
      </c>
      <c r="F27" s="2">
        <f t="shared" si="0"/>
        <v>583404.5</v>
      </c>
      <c r="G27" s="2">
        <f t="shared" si="1"/>
        <v>3924361</v>
      </c>
      <c r="H27" s="2">
        <f t="shared" si="1"/>
        <v>86730.25</v>
      </c>
    </row>
    <row r="28" spans="3:8" x14ac:dyDescent="0.25">
      <c r="D28">
        <v>1982</v>
      </c>
      <c r="E28">
        <v>328.7</v>
      </c>
      <c r="F28" s="2">
        <f t="shared" si="0"/>
        <v>651483.4</v>
      </c>
      <c r="G28" s="2">
        <f t="shared" si="1"/>
        <v>3928324</v>
      </c>
      <c r="H28" s="2">
        <f t="shared" si="1"/>
        <v>108043.68999999999</v>
      </c>
    </row>
    <row r="29" spans="3:8" x14ac:dyDescent="0.25">
      <c r="D29">
        <v>1983</v>
      </c>
      <c r="E29">
        <v>357.3</v>
      </c>
      <c r="F29" s="2">
        <f t="shared" si="0"/>
        <v>708525.9</v>
      </c>
      <c r="G29" s="2">
        <f t="shared" si="1"/>
        <v>3932289</v>
      </c>
      <c r="H29" s="2">
        <f t="shared" si="1"/>
        <v>127663.29000000001</v>
      </c>
    </row>
    <row r="30" spans="3:8" ht="15.75" thickBot="1" x14ac:dyDescent="0.3">
      <c r="D30">
        <v>1984</v>
      </c>
      <c r="E30">
        <v>378</v>
      </c>
      <c r="F30" s="2">
        <f t="shared" si="0"/>
        <v>749952</v>
      </c>
      <c r="G30" s="2">
        <f t="shared" si="1"/>
        <v>3936256</v>
      </c>
      <c r="H30" s="2">
        <f t="shared" si="1"/>
        <v>142884</v>
      </c>
    </row>
    <row r="31" spans="3:8" ht="15.75" thickBot="1" x14ac:dyDescent="0.3">
      <c r="C31" s="1" t="s">
        <v>7</v>
      </c>
      <c r="D31" s="2">
        <f>AVERAGE(D22:D30)</f>
        <v>1980</v>
      </c>
      <c r="E31" s="3">
        <f>AVERAGE(E22:E30)</f>
        <v>274.51111111111112</v>
      </c>
      <c r="F31" s="2">
        <f>AVERAGE(F22:F30)</f>
        <v>543699.9222222222</v>
      </c>
      <c r="G31" s="2">
        <f>AVERAGE(G22:G30)</f>
        <v>3920406.6666666665</v>
      </c>
      <c r="H31" s="2">
        <f>AVERAGE(H22:H30)</f>
        <v>79632.926666666666</v>
      </c>
    </row>
    <row r="35" spans="4:5" x14ac:dyDescent="0.25">
      <c r="D35" t="s">
        <v>8</v>
      </c>
      <c r="E35">
        <f>(F31-D31*E31)/(G31-D31^2)</f>
        <v>25.188333333916692</v>
      </c>
    </row>
    <row r="36" spans="4:5" x14ac:dyDescent="0.25">
      <c r="D36" t="s">
        <v>9</v>
      </c>
      <c r="E36">
        <f>E31-E35*D31</f>
        <v>-49598.388890043942</v>
      </c>
    </row>
    <row r="37" spans="4:5" x14ac:dyDescent="0.25">
      <c r="D37" t="s">
        <v>10</v>
      </c>
      <c r="E37">
        <f>(F31-D31*E31)/((SQRT(G31-D31*D31))*(SQRT(H31-E31*E31)))</f>
        <v>0.99450203851238228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FC92-8B03-40E9-8D53-19D1BEA81CB2}">
  <dimension ref="B3:G35"/>
  <sheetViews>
    <sheetView topLeftCell="A7" workbookViewId="0">
      <selection activeCell="R32" sqref="R32"/>
    </sheetView>
  </sheetViews>
  <sheetFormatPr baseColWidth="10" defaultRowHeight="15" x14ac:dyDescent="0.25"/>
  <sheetData>
    <row r="3" spans="2:6" x14ac:dyDescent="0.25">
      <c r="B3" t="s">
        <v>16</v>
      </c>
      <c r="C3" t="s">
        <v>17</v>
      </c>
    </row>
    <row r="4" spans="2:6" x14ac:dyDescent="0.25">
      <c r="B4">
        <v>9.0299999999999994</v>
      </c>
      <c r="C4">
        <v>43</v>
      </c>
    </row>
    <row r="5" spans="2:6" x14ac:dyDescent="0.25">
      <c r="B5">
        <v>4.9000000000000004</v>
      </c>
      <c r="C5">
        <v>32</v>
      </c>
      <c r="E5" t="s">
        <v>18</v>
      </c>
      <c r="F5">
        <f>SQRT(0.4068)</f>
        <v>0.637808748764079</v>
      </c>
    </row>
    <row r="6" spans="2:6" x14ac:dyDescent="0.25">
      <c r="B6">
        <v>14.92</v>
      </c>
      <c r="C6">
        <v>43</v>
      </c>
    </row>
    <row r="7" spans="2:6" x14ac:dyDescent="0.25">
      <c r="B7">
        <v>18.54</v>
      </c>
      <c r="C7">
        <v>42</v>
      </c>
    </row>
    <row r="8" spans="2:6" x14ac:dyDescent="0.25">
      <c r="B8">
        <v>9.1199999999999992</v>
      </c>
      <c r="C8">
        <v>26</v>
      </c>
    </row>
    <row r="9" spans="2:6" x14ac:dyDescent="0.25">
      <c r="B9">
        <v>9.92</v>
      </c>
      <c r="C9">
        <v>26</v>
      </c>
    </row>
    <row r="10" spans="2:6" x14ac:dyDescent="0.25">
      <c r="B10">
        <v>11.81</v>
      </c>
      <c r="C10">
        <v>27</v>
      </c>
    </row>
    <row r="11" spans="2:6" x14ac:dyDescent="0.25">
      <c r="B11">
        <v>19.72</v>
      </c>
      <c r="C11">
        <v>38</v>
      </c>
    </row>
    <row r="12" spans="2:6" x14ac:dyDescent="0.25">
      <c r="B12">
        <v>2.84</v>
      </c>
      <c r="C12">
        <v>29</v>
      </c>
    </row>
    <row r="13" spans="2:6" x14ac:dyDescent="0.25">
      <c r="B13">
        <v>4.16</v>
      </c>
      <c r="C13">
        <v>28</v>
      </c>
    </row>
    <row r="14" spans="2:6" x14ac:dyDescent="0.25">
      <c r="B14">
        <v>14.61</v>
      </c>
      <c r="C14">
        <v>37</v>
      </c>
    </row>
    <row r="15" spans="2:6" x14ac:dyDescent="0.25">
      <c r="B15">
        <v>19.239999999999998</v>
      </c>
      <c r="C15">
        <v>41</v>
      </c>
    </row>
    <row r="21" spans="2:7" x14ac:dyDescent="0.25">
      <c r="B21" s="7"/>
      <c r="C21" s="8"/>
      <c r="D21" s="8"/>
      <c r="E21" s="7"/>
      <c r="F21" s="7"/>
      <c r="G21" s="7"/>
    </row>
    <row r="22" spans="2:7" x14ac:dyDescent="0.25">
      <c r="B22" s="7"/>
      <c r="C22" s="7"/>
      <c r="D22" s="7"/>
      <c r="E22" s="7"/>
      <c r="F22" s="7"/>
      <c r="G22" s="7"/>
    </row>
    <row r="23" spans="2:7" x14ac:dyDescent="0.25">
      <c r="B23" s="7"/>
      <c r="C23" s="7"/>
      <c r="D23" s="7"/>
      <c r="E23" s="7"/>
      <c r="F23" s="7"/>
      <c r="G23" s="7"/>
    </row>
    <row r="24" spans="2:7" x14ac:dyDescent="0.25">
      <c r="B24" s="7"/>
      <c r="C24" s="7"/>
      <c r="D24" s="7"/>
      <c r="E24" s="7"/>
      <c r="F24" s="7"/>
      <c r="G24" s="7"/>
    </row>
    <row r="25" spans="2:7" x14ac:dyDescent="0.25">
      <c r="B25" s="7"/>
      <c r="C25" s="7"/>
      <c r="D25" s="7"/>
      <c r="E25" s="7"/>
      <c r="F25" s="7"/>
      <c r="G25" s="7"/>
    </row>
    <row r="26" spans="2:7" x14ac:dyDescent="0.25">
      <c r="B26" s="7"/>
      <c r="C26" s="7"/>
      <c r="D26" s="7"/>
      <c r="E26" s="7"/>
      <c r="F26" s="7"/>
      <c r="G26" s="7"/>
    </row>
    <row r="27" spans="2:7" x14ac:dyDescent="0.25">
      <c r="B27" s="7"/>
      <c r="C27" s="7"/>
      <c r="D27" s="7"/>
      <c r="E27" s="7"/>
      <c r="F27" s="7"/>
      <c r="G27" s="7"/>
    </row>
    <row r="28" spans="2:7" x14ac:dyDescent="0.25">
      <c r="B28" s="7"/>
      <c r="C28" s="7"/>
      <c r="D28" s="7"/>
      <c r="E28" s="7"/>
      <c r="F28" s="7"/>
      <c r="G28" s="7"/>
    </row>
    <row r="29" spans="2:7" x14ac:dyDescent="0.25">
      <c r="B29" s="7"/>
      <c r="C29" s="7"/>
      <c r="D29" s="7"/>
      <c r="E29" s="7"/>
      <c r="F29" s="7"/>
      <c r="G29" s="7"/>
    </row>
    <row r="30" spans="2:7" x14ac:dyDescent="0.25">
      <c r="B30" s="7"/>
      <c r="C30" s="7"/>
      <c r="D30" s="7"/>
      <c r="E30" s="7"/>
      <c r="F30" s="7"/>
      <c r="G30" s="7"/>
    </row>
    <row r="31" spans="2:7" x14ac:dyDescent="0.25">
      <c r="B31" s="7"/>
      <c r="C31" s="7"/>
      <c r="D31" s="7"/>
      <c r="E31" s="7"/>
      <c r="F31" s="7"/>
      <c r="G31" s="7"/>
    </row>
    <row r="32" spans="2:7" x14ac:dyDescent="0.25">
      <c r="B32" s="7"/>
      <c r="C32" s="7"/>
      <c r="D32" s="7"/>
      <c r="E32" s="7"/>
      <c r="F32" s="7"/>
      <c r="G32" s="7"/>
    </row>
    <row r="33" spans="2:7" x14ac:dyDescent="0.25">
      <c r="B33" s="7"/>
      <c r="C33" s="7"/>
      <c r="D33" s="7"/>
      <c r="E33" s="7"/>
      <c r="F33" s="7"/>
      <c r="G33" s="7"/>
    </row>
    <row r="34" spans="2:7" x14ac:dyDescent="0.25">
      <c r="B34" s="7"/>
      <c r="C34" s="7"/>
      <c r="D34" s="7"/>
      <c r="E34" s="7"/>
      <c r="F34" s="7"/>
      <c r="G34" s="7"/>
    </row>
    <row r="35" spans="2:7" x14ac:dyDescent="0.25">
      <c r="B35" s="7"/>
      <c r="C35" s="7"/>
      <c r="D35" s="7"/>
      <c r="E35" s="7"/>
      <c r="F35" s="7"/>
      <c r="G35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58A8-83AB-4202-AF56-634EA1C87BBC}">
  <dimension ref="B3:K53"/>
  <sheetViews>
    <sheetView topLeftCell="A22" workbookViewId="0">
      <selection activeCell="S38" sqref="S38"/>
    </sheetView>
  </sheetViews>
  <sheetFormatPr baseColWidth="10" defaultRowHeight="15" x14ac:dyDescent="0.25"/>
  <sheetData>
    <row r="3" spans="2:3" x14ac:dyDescent="0.25">
      <c r="B3" t="s">
        <v>19</v>
      </c>
      <c r="C3" t="s">
        <v>20</v>
      </c>
    </row>
    <row r="4" spans="2:3" x14ac:dyDescent="0.25">
      <c r="B4">
        <v>20.399999999999999</v>
      </c>
      <c r="C4">
        <v>3.6</v>
      </c>
    </row>
    <row r="5" spans="2:3" x14ac:dyDescent="0.25">
      <c r="B5">
        <v>28.4</v>
      </c>
      <c r="C5">
        <v>3.4</v>
      </c>
    </row>
    <row r="6" spans="2:3" x14ac:dyDescent="0.25">
      <c r="B6">
        <v>48.7</v>
      </c>
      <c r="C6">
        <v>5.6</v>
      </c>
    </row>
    <row r="7" spans="2:3" x14ac:dyDescent="0.25">
      <c r="B7">
        <v>28.8</v>
      </c>
      <c r="C7">
        <v>4.0999999999999996</v>
      </c>
    </row>
    <row r="8" spans="2:3" x14ac:dyDescent="0.25">
      <c r="B8">
        <v>32.9</v>
      </c>
      <c r="C8">
        <v>3.3</v>
      </c>
    </row>
    <row r="9" spans="2:3" x14ac:dyDescent="0.25">
      <c r="B9">
        <v>100.2</v>
      </c>
      <c r="C9">
        <v>9.3000000000000007</v>
      </c>
    </row>
    <row r="10" spans="2:3" x14ac:dyDescent="0.25">
      <c r="B10">
        <v>32.200000000000003</v>
      </c>
      <c r="C10">
        <v>3.7</v>
      </c>
    </row>
    <row r="11" spans="2:3" x14ac:dyDescent="0.25">
      <c r="B11">
        <v>27.8</v>
      </c>
      <c r="C11">
        <v>3.2</v>
      </c>
    </row>
    <row r="12" spans="2:3" x14ac:dyDescent="0.25">
      <c r="B12">
        <v>27</v>
      </c>
      <c r="C12">
        <v>2.9</v>
      </c>
    </row>
    <row r="13" spans="2:3" x14ac:dyDescent="0.25">
      <c r="B13">
        <v>36.700000000000003</v>
      </c>
      <c r="C13">
        <v>4.5</v>
      </c>
    </row>
    <row r="14" spans="2:3" x14ac:dyDescent="0.25">
      <c r="B14">
        <v>20.399999999999999</v>
      </c>
      <c r="C14">
        <v>2.6</v>
      </c>
    </row>
    <row r="15" spans="2:3" x14ac:dyDescent="0.25">
      <c r="B15">
        <v>24.3</v>
      </c>
      <c r="C15">
        <v>6.5</v>
      </c>
    </row>
    <row r="16" spans="2:3" x14ac:dyDescent="0.25">
      <c r="B16">
        <v>24.3</v>
      </c>
      <c r="C16">
        <v>3.1</v>
      </c>
    </row>
    <row r="17" spans="2:11" x14ac:dyDescent="0.25">
      <c r="B17">
        <v>18</v>
      </c>
      <c r="C17">
        <v>2.6</v>
      </c>
    </row>
    <row r="18" spans="2:11" x14ac:dyDescent="0.25">
      <c r="B18">
        <v>31.7</v>
      </c>
      <c r="C18">
        <v>4.4000000000000004</v>
      </c>
    </row>
    <row r="19" spans="2:11" x14ac:dyDescent="0.25">
      <c r="B19">
        <v>25.7</v>
      </c>
      <c r="C19">
        <v>2.8</v>
      </c>
    </row>
    <row r="20" spans="2:11" x14ac:dyDescent="0.25">
      <c r="B20">
        <v>41.2</v>
      </c>
      <c r="C20">
        <v>4.5999999999999996</v>
      </c>
    </row>
    <row r="21" spans="2:11" x14ac:dyDescent="0.25">
      <c r="B21">
        <v>53</v>
      </c>
      <c r="C21">
        <v>6</v>
      </c>
    </row>
    <row r="22" spans="2:11" x14ac:dyDescent="0.25">
      <c r="B22">
        <v>61</v>
      </c>
      <c r="C22">
        <v>7.2</v>
      </c>
    </row>
    <row r="23" spans="2:11" x14ac:dyDescent="0.25">
      <c r="B23">
        <v>61.2</v>
      </c>
      <c r="C23">
        <v>6.3</v>
      </c>
      <c r="I23" t="s">
        <v>21</v>
      </c>
      <c r="J23">
        <f>SQRT(0.7799)</f>
        <v>0.88311947096641463</v>
      </c>
    </row>
    <row r="29" spans="2:11" x14ac:dyDescent="0.25">
      <c r="J29" t="s">
        <v>22</v>
      </c>
    </row>
    <row r="30" spans="2:11" x14ac:dyDescent="0.25">
      <c r="J30">
        <v>100.2</v>
      </c>
      <c r="K30">
        <v>9.3000000000000007</v>
      </c>
    </row>
    <row r="31" spans="2:11" x14ac:dyDescent="0.25">
      <c r="J31">
        <v>24.3</v>
      </c>
      <c r="K31">
        <v>6.5</v>
      </c>
    </row>
    <row r="35" spans="10:11" x14ac:dyDescent="0.25">
      <c r="J35" t="s">
        <v>19</v>
      </c>
      <c r="K35" t="s">
        <v>20</v>
      </c>
    </row>
    <row r="36" spans="10:11" x14ac:dyDescent="0.25">
      <c r="J36">
        <v>20.399999999999999</v>
      </c>
      <c r="K36">
        <v>3.6</v>
      </c>
    </row>
    <row r="37" spans="10:11" x14ac:dyDescent="0.25">
      <c r="J37">
        <v>28.4</v>
      </c>
      <c r="K37">
        <v>3.4</v>
      </c>
    </row>
    <row r="38" spans="10:11" x14ac:dyDescent="0.25">
      <c r="J38">
        <v>48.7</v>
      </c>
      <c r="K38">
        <v>5.6</v>
      </c>
    </row>
    <row r="39" spans="10:11" x14ac:dyDescent="0.25">
      <c r="J39">
        <v>28.8</v>
      </c>
      <c r="K39">
        <v>4.0999999999999996</v>
      </c>
    </row>
    <row r="40" spans="10:11" x14ac:dyDescent="0.25">
      <c r="J40">
        <v>32.9</v>
      </c>
      <c r="K40">
        <v>3.3</v>
      </c>
    </row>
    <row r="41" spans="10:11" x14ac:dyDescent="0.25">
      <c r="J41">
        <v>32.200000000000003</v>
      </c>
      <c r="K41">
        <v>3.7</v>
      </c>
    </row>
    <row r="42" spans="10:11" x14ac:dyDescent="0.25">
      <c r="J42">
        <v>27.8</v>
      </c>
      <c r="K42">
        <v>3.2</v>
      </c>
    </row>
    <row r="43" spans="10:11" x14ac:dyDescent="0.25">
      <c r="J43">
        <v>27</v>
      </c>
      <c r="K43">
        <v>2.9</v>
      </c>
    </row>
    <row r="44" spans="10:11" x14ac:dyDescent="0.25">
      <c r="J44">
        <v>36.700000000000003</v>
      </c>
      <c r="K44">
        <v>4.5</v>
      </c>
    </row>
    <row r="45" spans="10:11" x14ac:dyDescent="0.25">
      <c r="J45">
        <v>20.399999999999999</v>
      </c>
      <c r="K45">
        <v>2.6</v>
      </c>
    </row>
    <row r="46" spans="10:11" x14ac:dyDescent="0.25">
      <c r="J46">
        <v>24.3</v>
      </c>
      <c r="K46">
        <v>3.1</v>
      </c>
    </row>
    <row r="47" spans="10:11" x14ac:dyDescent="0.25">
      <c r="J47">
        <v>18</v>
      </c>
      <c r="K47">
        <v>2.6</v>
      </c>
    </row>
    <row r="48" spans="10:11" x14ac:dyDescent="0.25">
      <c r="J48">
        <v>31.7</v>
      </c>
      <c r="K48">
        <v>4.4000000000000004</v>
      </c>
    </row>
    <row r="49" spans="10:11" x14ac:dyDescent="0.25">
      <c r="J49">
        <v>25.7</v>
      </c>
      <c r="K49">
        <v>2.8</v>
      </c>
    </row>
    <row r="50" spans="10:11" x14ac:dyDescent="0.25">
      <c r="J50">
        <v>41.2</v>
      </c>
      <c r="K50">
        <v>4.5999999999999996</v>
      </c>
    </row>
    <row r="51" spans="10:11" x14ac:dyDescent="0.25">
      <c r="J51">
        <v>53</v>
      </c>
      <c r="K51">
        <v>6</v>
      </c>
    </row>
    <row r="52" spans="10:11" x14ac:dyDescent="0.25">
      <c r="J52">
        <v>61</v>
      </c>
      <c r="K52">
        <v>7.2</v>
      </c>
    </row>
    <row r="53" spans="10:11" x14ac:dyDescent="0.25">
      <c r="J53">
        <v>61.2</v>
      </c>
      <c r="K53">
        <v>6.3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7BF5-A6AE-4819-B6CA-5257B4BFD71A}">
  <dimension ref="B2:D12"/>
  <sheetViews>
    <sheetView tabSelected="1" workbookViewId="0">
      <selection activeCell="F6" sqref="F6"/>
    </sheetView>
  </sheetViews>
  <sheetFormatPr baseColWidth="10" defaultRowHeight="15" x14ac:dyDescent="0.25"/>
  <sheetData>
    <row r="2" spans="2:4" x14ac:dyDescent="0.25">
      <c r="B2" t="s">
        <v>23</v>
      </c>
      <c r="C2" t="s">
        <v>24</v>
      </c>
    </row>
    <row r="3" spans="2:4" x14ac:dyDescent="0.25">
      <c r="B3">
        <v>0.2</v>
      </c>
      <c r="C3">
        <v>19</v>
      </c>
      <c r="D3" cm="1">
        <f t="array" ref="D3:D12">LN(C3:C12)</f>
        <v>2.9444389791664403</v>
      </c>
    </row>
    <row r="4" spans="2:4" x14ac:dyDescent="0.25">
      <c r="B4">
        <v>0.2</v>
      </c>
      <c r="C4">
        <v>21</v>
      </c>
      <c r="D4">
        <v>3.044522437723423</v>
      </c>
    </row>
    <row r="5" spans="2:4" x14ac:dyDescent="0.25">
      <c r="B5">
        <v>0.4</v>
      </c>
      <c r="C5">
        <v>35</v>
      </c>
      <c r="D5">
        <v>3.5553480614894135</v>
      </c>
    </row>
    <row r="6" spans="2:4" x14ac:dyDescent="0.25">
      <c r="B6">
        <v>0.4</v>
      </c>
      <c r="C6">
        <v>38</v>
      </c>
      <c r="D6">
        <v>3.6375861597263857</v>
      </c>
    </row>
    <row r="7" spans="2:4" x14ac:dyDescent="0.25">
      <c r="B7">
        <v>0.6</v>
      </c>
      <c r="C7">
        <v>64</v>
      </c>
      <c r="D7">
        <v>4.1588830833596715</v>
      </c>
    </row>
    <row r="8" spans="2:4" x14ac:dyDescent="0.25">
      <c r="B8">
        <v>0.6</v>
      </c>
      <c r="C8">
        <v>66</v>
      </c>
      <c r="D8">
        <v>4.1896547420264252</v>
      </c>
    </row>
    <row r="9" spans="2:4" x14ac:dyDescent="0.25">
      <c r="B9">
        <v>0.8</v>
      </c>
      <c r="C9">
        <v>115</v>
      </c>
      <c r="D9">
        <v>4.7449321283632502</v>
      </c>
    </row>
    <row r="10" spans="2:4" x14ac:dyDescent="0.25">
      <c r="B10">
        <v>0.8</v>
      </c>
      <c r="C10">
        <v>130</v>
      </c>
      <c r="D10">
        <v>4.8675344504555822</v>
      </c>
    </row>
    <row r="11" spans="2:4" x14ac:dyDescent="0.25">
      <c r="B11">
        <v>1</v>
      </c>
      <c r="C11">
        <v>200</v>
      </c>
      <c r="D11">
        <v>5.2983173665480363</v>
      </c>
    </row>
    <row r="12" spans="2:4" x14ac:dyDescent="0.25">
      <c r="B12">
        <v>1</v>
      </c>
      <c r="C12">
        <v>210</v>
      </c>
      <c r="D12">
        <v>5.3471075307174685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0678-32D2-4F11-A17C-294C8D3C4F2D}">
  <dimension ref="B2:G25"/>
  <sheetViews>
    <sheetView workbookViewId="0">
      <selection activeCell="M23" sqref="M23"/>
    </sheetView>
  </sheetViews>
  <sheetFormatPr baseColWidth="10" defaultRowHeight="15" x14ac:dyDescent="0.25"/>
  <sheetData>
    <row r="2" spans="2:7" ht="15.75" thickBot="1" x14ac:dyDescent="0.3"/>
    <row r="3" spans="2:7" ht="45.75" thickBot="1" x14ac:dyDescent="0.3">
      <c r="B3" s="9" t="s">
        <v>25</v>
      </c>
      <c r="C3" s="9" t="s">
        <v>26</v>
      </c>
      <c r="D3" s="9" t="s">
        <v>27</v>
      </c>
      <c r="E3" s="9" t="s">
        <v>25</v>
      </c>
      <c r="F3" s="9" t="s">
        <v>26</v>
      </c>
      <c r="G3" s="9" t="s">
        <v>27</v>
      </c>
    </row>
    <row r="4" spans="2:7" ht="15.75" thickBot="1" x14ac:dyDescent="0.3">
      <c r="B4" s="9">
        <v>1</v>
      </c>
      <c r="C4" s="9">
        <v>25</v>
      </c>
      <c r="D4" s="9">
        <v>43.9</v>
      </c>
      <c r="E4" s="9">
        <v>23</v>
      </c>
      <c r="F4" s="9">
        <v>19</v>
      </c>
      <c r="G4" s="9">
        <v>32.5</v>
      </c>
    </row>
    <row r="5" spans="2:7" ht="15.75" thickBot="1" x14ac:dyDescent="0.3">
      <c r="B5" s="9">
        <v>2</v>
      </c>
      <c r="C5" s="9">
        <v>18</v>
      </c>
      <c r="D5" s="9">
        <v>31.7</v>
      </c>
      <c r="E5" s="9">
        <v>24</v>
      </c>
      <c r="F5" s="9">
        <v>21</v>
      </c>
      <c r="G5" s="9">
        <v>34.6</v>
      </c>
    </row>
    <row r="6" spans="2:7" ht="15.75" thickBot="1" x14ac:dyDescent="0.3">
      <c r="B6" s="9">
        <v>3</v>
      </c>
      <c r="C6" s="9">
        <v>19</v>
      </c>
      <c r="D6" s="9">
        <v>30.1</v>
      </c>
      <c r="E6" s="9">
        <v>25</v>
      </c>
      <c r="F6" s="9">
        <v>15</v>
      </c>
      <c r="G6" s="9">
        <v>21.1</v>
      </c>
    </row>
    <row r="7" spans="2:7" ht="15.75" thickBot="1" x14ac:dyDescent="0.3">
      <c r="B7" s="9">
        <v>4</v>
      </c>
      <c r="C7" s="9">
        <v>22</v>
      </c>
      <c r="D7" s="9">
        <v>45.2</v>
      </c>
      <c r="E7" s="9">
        <v>26</v>
      </c>
      <c r="F7" s="9">
        <v>24</v>
      </c>
      <c r="G7" s="9">
        <v>47.2</v>
      </c>
    </row>
    <row r="8" spans="2:7" ht="15.75" thickBot="1" x14ac:dyDescent="0.3">
      <c r="B8" s="9">
        <v>5</v>
      </c>
      <c r="C8" s="9">
        <v>20</v>
      </c>
      <c r="D8" s="9">
        <v>41.4</v>
      </c>
      <c r="E8" s="9">
        <v>27</v>
      </c>
      <c r="F8" s="9">
        <v>21</v>
      </c>
      <c r="G8" s="9">
        <v>44.2</v>
      </c>
    </row>
    <row r="9" spans="2:7" ht="15.75" thickBot="1" x14ac:dyDescent="0.3">
      <c r="B9" s="9">
        <v>6</v>
      </c>
      <c r="C9" s="9">
        <v>21</v>
      </c>
      <c r="D9" s="9">
        <v>45.4</v>
      </c>
      <c r="E9" s="9">
        <v>28</v>
      </c>
      <c r="F9" s="9">
        <v>13</v>
      </c>
      <c r="G9" s="9">
        <v>22.5</v>
      </c>
    </row>
    <row r="10" spans="2:7" ht="15.75" thickBot="1" x14ac:dyDescent="0.3">
      <c r="B10" s="9">
        <v>7</v>
      </c>
      <c r="C10" s="9">
        <v>13</v>
      </c>
      <c r="D10" s="9">
        <v>22.3</v>
      </c>
      <c r="E10" s="9">
        <v>29</v>
      </c>
      <c r="F10" s="9">
        <v>22</v>
      </c>
      <c r="G10" s="9">
        <v>40.299999999999997</v>
      </c>
    </row>
    <row r="11" spans="2:7" ht="15.75" thickBot="1" x14ac:dyDescent="0.3">
      <c r="B11" s="9">
        <v>8</v>
      </c>
      <c r="C11" s="9">
        <v>22</v>
      </c>
      <c r="D11" s="9">
        <v>38.200000000000003</v>
      </c>
      <c r="E11" s="9">
        <v>30</v>
      </c>
      <c r="F11" s="9">
        <v>12</v>
      </c>
      <c r="G11" s="9">
        <v>20.100000000000001</v>
      </c>
    </row>
    <row r="12" spans="2:7" ht="15.75" thickBot="1" x14ac:dyDescent="0.3">
      <c r="B12" s="9">
        <v>9</v>
      </c>
      <c r="C12" s="9">
        <v>14</v>
      </c>
      <c r="D12" s="9">
        <v>22.9</v>
      </c>
      <c r="E12" s="9">
        <v>31</v>
      </c>
      <c r="F12" s="9">
        <v>13</v>
      </c>
      <c r="G12" s="9">
        <v>25</v>
      </c>
    </row>
    <row r="13" spans="2:7" ht="15.75" thickBot="1" x14ac:dyDescent="0.3">
      <c r="B13" s="9">
        <v>10</v>
      </c>
      <c r="C13" s="9">
        <v>12</v>
      </c>
      <c r="D13" s="9">
        <v>20.100000000000001</v>
      </c>
      <c r="E13" s="9">
        <v>32</v>
      </c>
      <c r="F13" s="9">
        <v>22</v>
      </c>
      <c r="G13" s="9">
        <v>45.2</v>
      </c>
    </row>
    <row r="14" spans="2:7" ht="15.75" thickBot="1" x14ac:dyDescent="0.3">
      <c r="B14" s="9">
        <v>11</v>
      </c>
      <c r="C14" s="9">
        <v>19</v>
      </c>
      <c r="D14" s="9">
        <v>31.4</v>
      </c>
      <c r="E14" s="9">
        <v>33</v>
      </c>
      <c r="F14" s="9">
        <v>14</v>
      </c>
      <c r="G14" s="9">
        <v>20.399999999999999</v>
      </c>
    </row>
    <row r="15" spans="2:7" ht="15.75" thickBot="1" x14ac:dyDescent="0.3">
      <c r="B15" s="9">
        <v>12</v>
      </c>
      <c r="C15" s="9">
        <v>12</v>
      </c>
      <c r="D15" s="9">
        <v>19.100000000000001</v>
      </c>
      <c r="E15" s="9">
        <v>34</v>
      </c>
      <c r="F15" s="9">
        <v>12</v>
      </c>
      <c r="G15" s="9">
        <v>20.2</v>
      </c>
    </row>
    <row r="16" spans="2:7" ht="15.75" thickBot="1" x14ac:dyDescent="0.3">
      <c r="B16" s="9">
        <v>13</v>
      </c>
      <c r="C16" s="9">
        <v>22</v>
      </c>
      <c r="D16" s="9">
        <v>42.3</v>
      </c>
      <c r="E16" s="9">
        <v>35</v>
      </c>
      <c r="F16" s="9">
        <v>20</v>
      </c>
      <c r="G16" s="9">
        <v>30.4</v>
      </c>
    </row>
    <row r="17" spans="2:7" ht="15.75" thickBot="1" x14ac:dyDescent="0.3">
      <c r="B17" s="9">
        <v>14</v>
      </c>
      <c r="C17" s="9">
        <v>23</v>
      </c>
      <c r="D17" s="9">
        <v>45.5</v>
      </c>
      <c r="E17" s="9">
        <v>36</v>
      </c>
      <c r="F17" s="9">
        <v>18</v>
      </c>
      <c r="G17" s="9">
        <v>30.5</v>
      </c>
    </row>
    <row r="18" spans="2:7" ht="15.75" thickBot="1" x14ac:dyDescent="0.3">
      <c r="B18" s="9">
        <v>15</v>
      </c>
      <c r="C18" s="9">
        <v>23</v>
      </c>
      <c r="D18" s="9">
        <v>47.2</v>
      </c>
      <c r="E18" s="9">
        <v>37</v>
      </c>
      <c r="F18" s="9">
        <v>12</v>
      </c>
      <c r="G18" s="9">
        <v>17.8</v>
      </c>
    </row>
    <row r="19" spans="2:7" ht="15.75" thickBot="1" x14ac:dyDescent="0.3">
      <c r="B19" s="9">
        <v>16</v>
      </c>
      <c r="C19" s="9">
        <v>23</v>
      </c>
      <c r="D19" s="9">
        <v>45.1</v>
      </c>
      <c r="E19" s="9">
        <v>38</v>
      </c>
      <c r="F19" s="9">
        <v>16</v>
      </c>
      <c r="G19" s="9">
        <v>30.7</v>
      </c>
    </row>
    <row r="20" spans="2:7" ht="15.75" thickBot="1" x14ac:dyDescent="0.3">
      <c r="B20" s="9">
        <v>17</v>
      </c>
      <c r="C20" s="9">
        <v>13</v>
      </c>
      <c r="D20" s="9">
        <v>28.4</v>
      </c>
      <c r="E20" s="9">
        <v>39</v>
      </c>
      <c r="F20" s="9">
        <v>24</v>
      </c>
      <c r="G20" s="9">
        <v>43.4</v>
      </c>
    </row>
    <row r="21" spans="2:7" ht="15.75" thickBot="1" x14ac:dyDescent="0.3">
      <c r="B21" s="9">
        <v>18</v>
      </c>
      <c r="C21" s="9">
        <v>12</v>
      </c>
      <c r="D21" s="9">
        <v>20.100000000000001</v>
      </c>
      <c r="E21" s="9">
        <v>40</v>
      </c>
      <c r="F21" s="9">
        <v>22</v>
      </c>
      <c r="G21" s="9">
        <v>40.200000000000003</v>
      </c>
    </row>
    <row r="22" spans="2:7" ht="15.75" thickBot="1" x14ac:dyDescent="0.3">
      <c r="B22" s="9">
        <v>19</v>
      </c>
      <c r="C22" s="9">
        <v>22</v>
      </c>
      <c r="D22" s="9">
        <v>42.3</v>
      </c>
      <c r="E22" s="9">
        <v>41</v>
      </c>
      <c r="F22" s="9">
        <v>25</v>
      </c>
      <c r="G22" s="9">
        <v>41.2</v>
      </c>
    </row>
    <row r="23" spans="2:7" ht="15.75" thickBot="1" x14ac:dyDescent="0.3">
      <c r="B23" s="9">
        <v>20</v>
      </c>
      <c r="C23" s="9">
        <v>23</v>
      </c>
      <c r="D23" s="9">
        <v>44.2</v>
      </c>
      <c r="E23" s="9">
        <v>42</v>
      </c>
      <c r="F23" s="9">
        <v>24</v>
      </c>
      <c r="G23" s="9">
        <v>42</v>
      </c>
    </row>
    <row r="24" spans="2:7" ht="15.75" thickBot="1" x14ac:dyDescent="0.3">
      <c r="B24" s="9">
        <v>21</v>
      </c>
      <c r="C24" s="9">
        <v>22</v>
      </c>
      <c r="D24" s="9">
        <v>38.299999999999997</v>
      </c>
      <c r="E24" s="9">
        <v>43</v>
      </c>
      <c r="F24" s="9">
        <v>20</v>
      </c>
      <c r="G24" s="9">
        <v>34.4</v>
      </c>
    </row>
    <row r="25" spans="2:7" ht="15.75" thickBot="1" x14ac:dyDescent="0.3">
      <c r="B25" s="9">
        <v>22</v>
      </c>
      <c r="C25" s="9">
        <v>15</v>
      </c>
      <c r="D25" s="9">
        <v>24.8</v>
      </c>
      <c r="E25" s="9">
        <v>44</v>
      </c>
      <c r="F25" s="9">
        <v>13</v>
      </c>
      <c r="G25" s="9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Exo 1</vt:lpstr>
      <vt:lpstr>Exo 2</vt:lpstr>
      <vt:lpstr>Exo 3</vt:lpstr>
      <vt:lpstr>Exo 4</vt:lpstr>
      <vt:lpstr>Exo 5</vt:lpstr>
      <vt:lpstr>Exo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 Cren</cp:lastModifiedBy>
  <cp:revision/>
  <dcterms:created xsi:type="dcterms:W3CDTF">2021-04-30T07:04:54Z</dcterms:created>
  <dcterms:modified xsi:type="dcterms:W3CDTF">2021-04-30T09:05:42Z</dcterms:modified>
  <cp:category/>
  <cp:contentStatus/>
</cp:coreProperties>
</file>