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13_ncr:1_{F8BAC50E-B0E9-0343-A129-E6482A334391}" xr6:coauthVersionLast="46" xr6:coauthVersionMax="46" xr10:uidLastSave="{00000000-0000-0000-0000-000000000000}"/>
  <bookViews>
    <workbookView xWindow="7240" yWindow="186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1" l="1"/>
  <c r="I224" i="1"/>
  <c r="I223" i="1"/>
  <c r="I222" i="1"/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C9" i="1"/>
  <c r="I9" i="1" s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C8" i="1"/>
  <c r="I8" i="1" s="1"/>
  <c r="I26" i="1"/>
  <c r="I50" i="1"/>
  <c r="C5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L11" i="1"/>
  <c r="L12" i="1"/>
  <c r="L14" i="1"/>
  <c r="L15" i="1"/>
  <c r="L16" i="1"/>
  <c r="B93" i="1"/>
  <c r="B69" i="1"/>
  <c r="B68" i="1"/>
  <c r="B67" i="1"/>
  <c r="B38" i="1"/>
  <c r="B17" i="1"/>
  <c r="B16" i="1"/>
  <c r="B15" i="1"/>
  <c r="I5" i="1"/>
  <c r="L8" i="1" l="1"/>
  <c r="L7" i="1"/>
  <c r="O7" i="1" s="1"/>
  <c r="L5" i="1"/>
  <c r="L13" i="1"/>
  <c r="O6" i="1" s="1"/>
  <c r="O5" i="1" l="1"/>
</calcChain>
</file>

<file path=xl/sharedStrings.xml><?xml version="1.0" encoding="utf-8"?>
<sst xmlns="http://schemas.openxmlformats.org/spreadsheetml/2006/main" count="970" uniqueCount="142">
  <si>
    <t>Date</t>
  </si>
  <si>
    <t>Info</t>
  </si>
  <si>
    <t>TotalPayment</t>
  </si>
  <si>
    <t>TargetDB</t>
  </si>
  <si>
    <t>Category</t>
  </si>
  <si>
    <t>Note</t>
  </si>
  <si>
    <t>HomeVCB</t>
    <phoneticPr fontId="1"/>
  </si>
  <si>
    <t>MomYB</t>
    <phoneticPr fontId="1"/>
  </si>
  <si>
    <t>HomeUSD</t>
    <phoneticPr fontId="1"/>
  </si>
  <si>
    <t>HomeCash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</si>
  <si>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</si>
  <si>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</si>
  <si>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</si>
  <si>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</si>
  <si>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</si>
  <si>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</si>
  <si>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</si>
  <si>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</si>
  <si>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</si>
  <si>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</si>
  <si>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5"/>
  </si>
  <si>
    <t>Kindergarten Puppy</t>
    <phoneticPr fontId="5"/>
  </si>
  <si>
    <t>Fee Card</t>
  </si>
  <si>
    <t>Books</t>
    <phoneticPr fontId="5"/>
  </si>
  <si>
    <t>Interest</t>
    <phoneticPr fontId="5"/>
  </si>
  <si>
    <t>Phone Bill 2021</t>
    <phoneticPr fontId="5"/>
  </si>
  <si>
    <t>Books Shipping</t>
    <phoneticPr fontId="5"/>
  </si>
  <si>
    <t>Book Shipping (Meo paid)</t>
    <phoneticPr fontId="5"/>
  </si>
  <si>
    <t>WFH Allowance 2021</t>
    <phoneticPr fontId="5"/>
  </si>
  <si>
    <t>Bonus Bukkun + Fee (Meo paid)</t>
    <phoneticPr fontId="5"/>
  </si>
  <si>
    <t>Bonus Meo</t>
    <phoneticPr fontId="5"/>
  </si>
  <si>
    <t>To Duck's bank</t>
  </si>
  <si>
    <t>Support Puppy</t>
    <phoneticPr fontId="5"/>
  </si>
  <si>
    <t>Vit to B4</t>
    <phoneticPr fontId="5"/>
  </si>
  <si>
    <t>Bonus Meo OT</t>
    <phoneticPr fontId="5"/>
  </si>
  <si>
    <t>Charge Paypay</t>
    <phoneticPr fontId="5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</si>
  <si>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</si>
  <si>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</si>
  <si>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</si>
  <si>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</si>
  <si>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</si>
  <si>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</si>
  <si>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</si>
  <si>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</si>
  <si>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</si>
  <si>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</si>
  <si>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</si>
  <si>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</si>
  <si>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</si>
  <si>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</si>
  <si>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</si>
  <si>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</si>
  <si>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</si>
  <si>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</si>
  <si>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</si>
  <si>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</si>
  <si>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</si>
  <si>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</si>
  <si>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</si>
  <si>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</si>
  <si>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</si>
  <si>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</si>
  <si>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</si>
  <si>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</si>
  <si>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</si>
  <si>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</si>
  <si>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</si>
  <si>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</si>
  <si>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</si>
  <si>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</si>
  <si>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</si>
  <si>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</si>
  <si>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</si>
  <si>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</si>
  <si>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</si>
  <si>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</si>
  <si>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</si>
  <si>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</si>
  <si>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</si>
  <si>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</si>
  <si>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</si>
  <si>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</si>
  <si>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</si>
  <si>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</si>
  <si>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</si>
  <si>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</si>
  <si>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</si>
  <si>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</si>
  <si>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</si>
  <si>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</si>
  <si>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</si>
  <si>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</si>
  <si>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</si>
  <si>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</si>
  <si>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</si>
  <si>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</si>
  <si>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</si>
  <si>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</si>
  <si>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</si>
  <si>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</si>
  <si>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</si>
  <si>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</si>
  <si>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</si>
  <si>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</si>
  <si>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</si>
  <si>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</si>
  <si>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</si>
  <si>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</si>
  <si>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</si>
  <si>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</si>
  <si>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</si>
  <si>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</si>
  <si>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</si>
  <si>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</si>
  <si>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Need to add this category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</si>
  <si>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</si>
  <si>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</si>
  <si>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</si>
  <si>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</si>
  <si>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</si>
  <si>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</si>
  <si>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1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</si>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</sst>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2" fillId="0" borderId="0" xfId="1" applyFont="1"/>
    <xf numFmtId="164" fontId="5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3" fontId="3" fillId="0" borderId="0" xfId="0" applyNumberFormat="1" applyFont="1" applyFill="1"/>
    <xf numFmtId="41" fontId="4" fillId="0" borderId="0" xfId="0" applyNumberFormat="1" applyFont="1"/>
    <xf numFmtId="41" fontId="0" fillId="0" borderId="0" xfId="1" applyFont="1" applyFill="1"/>
    <xf numFmtId="14" fontId="5" fillId="0" borderId="0" xfId="0" applyNumberFormat="1" applyFont="1" applyFill="1"/>
    <xf numFmtId="41" fontId="5" fillId="0" borderId="0" xfId="1" applyFont="1" applyFill="1"/>
    <xf numFmtId="0" fontId="5" fillId="0" borderId="0" xfId="0" applyFont="1" applyFill="1" applyAlignment="1">
      <alignment vertical="center"/>
    </xf>
    <xf numFmtId="41" fontId="5" fillId="0" borderId="0" xfId="0" applyNumberFormat="1" applyFont="1" applyFill="1"/>
    <xf numFmtId="43" fontId="5" fillId="0" borderId="0" xfId="0" applyNumberFormat="1" applyFont="1" applyFill="1"/>
    <xf numFmtId="3" fontId="5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225"/>
  <sheetViews>
    <sheetView tabSelected="1" workbookViewId="0">
      <selection activeCell="F32" sqref="F32"/>
    </sheetView>
  </sheetViews>
  <sheetFormatPr baseColWidth="10" defaultRowHeight="16" x14ac:dyDescent="0.2"/>
  <cols>
    <col min="1" max="1" width="12.83203125" style="7" customWidth="1"/>
    <col min="2" max="2" width="27.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28.6640625" style="7" bestFit="1" customWidth="1"/>
    <col min="9" max="9" width="10.83203125" style="7"/>
    <col min="11" max="11" width="15.5" bestFit="1" customWidth="1"/>
    <col min="12" max="12" width="12.5" style="2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44196</v>
      </c>
      <c r="B2" s="7" t="s">
        <v>15</v>
      </c>
      <c r="C2" s="12">
        <v>0</v>
      </c>
      <c r="D2" s="13" t="s">
        <v>120</v>
      </c>
      <c r="E2" s="13"/>
      <c r="F2" s="13" t="s">
        <v>37</v>
      </c>
      <c r="G2" s="13" t="s">
        <v>50</v>
      </c>
      <c r="H2" s="7" t="s">
        <v>16</v>
      </c>
      <c r="I2" s="7">
        <f>IF(G2="Out",C2*-1,C2)</f>
        <v>0</v>
      </c>
    </row>
    <row r="3" spans="1:15" x14ac:dyDescent="0.2">
      <c r="A3" s="11">
        <v>44196</v>
      </c>
      <c r="B3" s="7" t="s">
        <v>15</v>
      </c>
      <c r="C3" s="12">
        <v>0</v>
      </c>
      <c r="D3" s="13" t="s">
        <v>41</v>
      </c>
      <c r="E3" s="13"/>
      <c r="F3" s="13" t="s">
        <v>37</v>
      </c>
      <c r="G3" s="13" t="s">
        <v>50</v>
      </c>
      <c r="H3" s="7" t="s">
        <v>16</v>
      </c>
      <c r="I3" s="7">
        <f t="shared" ref="I3:I91" si="0">IF(G3="Out",C3*-1,C3)</f>
        <v>0</v>
      </c>
    </row>
    <row r="4" spans="1:15" x14ac:dyDescent="0.2">
      <c r="A4" s="11">
        <v>44196</v>
      </c>
      <c r="B4" s="7" t="s">
        <v>15</v>
      </c>
      <c r="C4" s="12">
        <v>141019664</v>
      </c>
      <c r="D4" s="13" t="s">
        <v>42</v>
      </c>
      <c r="E4" s="7" t="s">
        <v>122</v>
      </c>
      <c r="F4" s="13" t="s">
        <v>37</v>
      </c>
      <c r="G4" s="13" t="s">
        <v>50</v>
      </c>
      <c r="H4" s="7" t="s">
        <v>16</v>
      </c>
      <c r="I4" s="7">
        <f t="shared" si="0"/>
        <v>141019664</v>
      </c>
    </row>
    <row r="5" spans="1:15" x14ac:dyDescent="0.2">
      <c r="A5" s="11">
        <v>44196</v>
      </c>
      <c r="B5" s="7" t="s">
        <v>15</v>
      </c>
      <c r="C5" s="12">
        <f>11471787-C10</f>
        <v>11440148</v>
      </c>
      <c r="D5" s="13" t="s">
        <v>7</v>
      </c>
      <c r="E5" s="7" t="s">
        <v>122</v>
      </c>
      <c r="F5" s="13" t="s">
        <v>37</v>
      </c>
      <c r="G5" s="13" t="s">
        <v>50</v>
      </c>
      <c r="H5" s="7" t="s">
        <v>16</v>
      </c>
      <c r="I5" s="7">
        <f t="shared" si="0"/>
        <v>11440148</v>
      </c>
      <c r="K5" s="1" t="s">
        <v>120</v>
      </c>
      <c r="L5" s="2">
        <f t="shared" ref="L5:L16" si="1">SUMIF(D:D,$K5,I:I)</f>
        <v>50</v>
      </c>
      <c r="N5" t="s">
        <v>18</v>
      </c>
      <c r="O5" s="2">
        <f>L5+L8</f>
        <v>11628402</v>
      </c>
    </row>
    <row r="6" spans="1:15" x14ac:dyDescent="0.2">
      <c r="A6" s="11">
        <v>44196</v>
      </c>
      <c r="B6" s="7" t="s">
        <v>15</v>
      </c>
      <c r="C6" s="12">
        <v>16700</v>
      </c>
      <c r="D6" s="13" t="s">
        <v>8</v>
      </c>
      <c r="E6" s="7" t="s">
        <v>122</v>
      </c>
      <c r="F6" s="13" t="s">
        <v>37</v>
      </c>
      <c r="G6" s="13" t="s">
        <v>50</v>
      </c>
      <c r="H6" s="7" t="s">
        <v>17</v>
      </c>
      <c r="I6" s="7">
        <f t="shared" si="0"/>
        <v>16700</v>
      </c>
      <c r="K6" s="1" t="s">
        <v>6</v>
      </c>
      <c r="L6" s="2">
        <f t="shared" si="1"/>
        <v>0</v>
      </c>
      <c r="N6" t="s">
        <v>19</v>
      </c>
      <c r="O6" s="2">
        <f>L11+L15+L13</f>
        <v>11198244</v>
      </c>
    </row>
    <row r="7" spans="1:15" x14ac:dyDescent="0.2">
      <c r="A7" s="11">
        <v>44196</v>
      </c>
      <c r="B7" s="7" t="s">
        <v>15</v>
      </c>
      <c r="C7" s="12">
        <v>56000</v>
      </c>
      <c r="D7" s="13" t="s">
        <v>9</v>
      </c>
      <c r="E7" s="7" t="s">
        <v>122</v>
      </c>
      <c r="F7" s="13" t="s">
        <v>37</v>
      </c>
      <c r="G7" s="13" t="s">
        <v>50</v>
      </c>
      <c r="H7" s="7" t="s">
        <v>16</v>
      </c>
      <c r="I7" s="7">
        <f t="shared" si="0"/>
        <v>56000</v>
      </c>
      <c r="K7" s="1" t="s">
        <v>42</v>
      </c>
      <c r="L7" s="2">
        <f t="shared" si="1"/>
        <v>99656173</v>
      </c>
      <c r="N7" t="s">
        <v>54</v>
      </c>
      <c r="O7" s="10">
        <f>L6+L7</f>
        <v>99656173</v>
      </c>
    </row>
    <row r="8" spans="1:15" x14ac:dyDescent="0.2">
      <c r="A8" s="11">
        <v>44196</v>
      </c>
      <c r="B8" s="7" t="s">
        <v>15</v>
      </c>
      <c r="C8" s="12">
        <f>10664860-C12</f>
        <v>9964860</v>
      </c>
      <c r="D8" s="13" t="s">
        <v>121</v>
      </c>
      <c r="E8" s="7" t="s">
        <v>122</v>
      </c>
      <c r="F8" s="13" t="s">
        <v>37</v>
      </c>
      <c r="G8" s="13" t="s">
        <v>50</v>
      </c>
      <c r="H8" s="7" t="s">
        <v>16</v>
      </c>
      <c r="I8" s="7">
        <f t="shared" si="0"/>
        <v>9964860</v>
      </c>
      <c r="K8" s="1" t="s">
        <v>7</v>
      </c>
      <c r="L8" s="2">
        <f t="shared" si="1"/>
        <v>11628352</v>
      </c>
    </row>
    <row r="9" spans="1:15" x14ac:dyDescent="0.2">
      <c r="A9" s="11">
        <v>44287</v>
      </c>
      <c r="B9" s="7" t="s">
        <v>15</v>
      </c>
      <c r="C9" s="12">
        <f>8259+2923</f>
        <v>11182</v>
      </c>
      <c r="D9" s="13" t="s">
        <v>10</v>
      </c>
      <c r="E9" s="7" t="s">
        <v>122</v>
      </c>
      <c r="F9" s="13" t="s">
        <v>37</v>
      </c>
      <c r="G9" s="13" t="s">
        <v>50</v>
      </c>
      <c r="H9" s="7" t="s">
        <v>115</v>
      </c>
      <c r="I9" s="7">
        <f>IF(G9="Out",C9*-1,C9)</f>
        <v>11182</v>
      </c>
      <c r="K9" s="1" t="s">
        <v>8</v>
      </c>
      <c r="L9" s="2">
        <f t="shared" si="1"/>
        <v>16700</v>
      </c>
    </row>
    <row r="10" spans="1:15" x14ac:dyDescent="0.2">
      <c r="A10" s="11">
        <v>44196</v>
      </c>
      <c r="B10" s="7" t="s">
        <v>15</v>
      </c>
      <c r="C10" s="12">
        <v>31639</v>
      </c>
      <c r="D10" s="13" t="s">
        <v>11</v>
      </c>
      <c r="E10" s="7" t="s">
        <v>122</v>
      </c>
      <c r="F10" s="13" t="s">
        <v>37</v>
      </c>
      <c r="G10" s="13" t="s">
        <v>50</v>
      </c>
      <c r="H10" s="7" t="s">
        <v>16</v>
      </c>
      <c r="I10" s="7">
        <f t="shared" si="0"/>
        <v>31639</v>
      </c>
      <c r="K10" s="1" t="s">
        <v>9</v>
      </c>
      <c r="L10" s="2">
        <f t="shared" si="1"/>
        <v>43282</v>
      </c>
    </row>
    <row r="11" spans="1:15" x14ac:dyDescent="0.2">
      <c r="A11" s="11">
        <v>43922</v>
      </c>
      <c r="B11" s="7" t="s">
        <v>15</v>
      </c>
      <c r="C11" s="12">
        <v>8700</v>
      </c>
      <c r="D11" s="13" t="s">
        <v>12</v>
      </c>
      <c r="E11" s="7" t="s">
        <v>122</v>
      </c>
      <c r="F11" s="13" t="s">
        <v>37</v>
      </c>
      <c r="G11" s="13" t="s">
        <v>50</v>
      </c>
      <c r="H11" s="7" t="s">
        <v>116</v>
      </c>
      <c r="I11" s="7">
        <f t="shared" si="0"/>
        <v>8700</v>
      </c>
      <c r="K11" s="1" t="s">
        <v>121</v>
      </c>
      <c r="L11" s="2">
        <f t="shared" si="1"/>
        <v>10578833</v>
      </c>
    </row>
    <row r="12" spans="1:15" x14ac:dyDescent="0.2">
      <c r="A12" s="11">
        <v>44196</v>
      </c>
      <c r="B12" s="7" t="s">
        <v>15</v>
      </c>
      <c r="C12" s="12">
        <v>700000</v>
      </c>
      <c r="D12" s="13" t="s">
        <v>13</v>
      </c>
      <c r="E12" s="7" t="s">
        <v>122</v>
      </c>
      <c r="F12" s="13" t="s">
        <v>37</v>
      </c>
      <c r="G12" s="13" t="s">
        <v>50</v>
      </c>
      <c r="H12" s="7" t="s">
        <v>16</v>
      </c>
      <c r="I12" s="7">
        <f t="shared" si="0"/>
        <v>700000</v>
      </c>
      <c r="K12" s="1" t="s">
        <v>10</v>
      </c>
      <c r="L12" s="2">
        <f t="shared" si="1"/>
        <v>2923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122</v>
      </c>
      <c r="F13" s="13" t="s">
        <v>37</v>
      </c>
      <c r="G13" s="13" t="s">
        <v>50</v>
      </c>
      <c r="H13" s="7" t="s">
        <v>16</v>
      </c>
      <c r="I13" s="7">
        <f t="shared" si="0"/>
        <v>1000</v>
      </c>
      <c r="K13" s="1" t="s">
        <v>11</v>
      </c>
      <c r="L13" s="10">
        <f t="shared" si="1"/>
        <v>6750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">
        <v>51</v>
      </c>
      <c r="I14" s="7">
        <f t="shared" si="0"/>
        <v>-6000</v>
      </c>
      <c r="K14" s="1" t="s">
        <v>12</v>
      </c>
      <c r="L14" s="2">
        <f t="shared" si="1"/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120</v>
      </c>
      <c r="E15" s="7" t="s">
        <v>123</v>
      </c>
      <c r="F15" s="13" t="s">
        <v>36</v>
      </c>
      <c r="G15" s="13" t="s">
        <v>51</v>
      </c>
      <c r="I15" s="7">
        <f t="shared" si="0"/>
        <v>-5000</v>
      </c>
      <c r="K15" s="1" t="s">
        <v>13</v>
      </c>
      <c r="L15" s="2">
        <f t="shared" si="1"/>
        <v>612661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120</v>
      </c>
      <c r="E16" s="7" t="s">
        <v>134</v>
      </c>
      <c r="F16" s="13" t="s">
        <v>39</v>
      </c>
      <c r="G16" s="13" t="s">
        <v>50</v>
      </c>
      <c r="I16" s="7">
        <f t="shared" si="0"/>
        <v>606705</v>
      </c>
      <c r="K16" s="1" t="s">
        <v>14</v>
      </c>
      <c r="L16" s="2">
        <f t="shared" si="1"/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120</v>
      </c>
      <c r="E17" s="7" t="s">
        <v>47</v>
      </c>
      <c r="F17" s="13" t="s">
        <v>36</v>
      </c>
      <c r="G17" s="13" t="s">
        <v>51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120</v>
      </c>
      <c r="E18" s="7" t="s">
        <v>48</v>
      </c>
      <c r="F18" s="13" t="s">
        <v>36</v>
      </c>
      <c r="G18" s="13" t="s">
        <v>51</v>
      </c>
      <c r="I18" s="7">
        <f t="shared" si="0"/>
        <v>-65000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120</v>
      </c>
      <c r="E19" s="7" t="s">
        <v>124</v>
      </c>
      <c r="F19" s="13" t="s">
        <v>46</v>
      </c>
      <c r="G19" s="13" t="s">
        <v>51</v>
      </c>
      <c r="H19" s="15"/>
      <c r="I19" s="7">
        <f t="shared" si="0"/>
        <v>-17742</v>
      </c>
      <c r="K19" s="3"/>
    </row>
    <row r="20" spans="1:13" x14ac:dyDescent="0.2">
      <c r="A20" s="11">
        <v>44223</v>
      </c>
      <c r="B20" s="5" t="s">
        <v>129</v>
      </c>
      <c r="C20" s="12">
        <v>103812</v>
      </c>
      <c r="D20" s="13" t="s">
        <v>120</v>
      </c>
      <c r="E20" s="7" t="s">
        <v>124</v>
      </c>
      <c r="F20" s="13" t="s">
        <v>46</v>
      </c>
      <c r="G20" s="13" t="s">
        <v>51</v>
      </c>
      <c r="H20" s="15"/>
      <c r="I20" s="7">
        <f t="shared" si="0"/>
        <v>-103812</v>
      </c>
      <c r="M20" s="6"/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124</v>
      </c>
      <c r="G21" s="13" t="s">
        <v>51</v>
      </c>
      <c r="H21" s="15"/>
      <c r="I21" s="7">
        <f t="shared" si="0"/>
        <v>-12672</v>
      </c>
      <c r="M21" s="6"/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120</v>
      </c>
      <c r="E22" s="7" t="s">
        <v>127</v>
      </c>
      <c r="G22" s="13" t="s">
        <v>51</v>
      </c>
      <c r="H22" s="15"/>
      <c r="I22" s="7">
        <f t="shared" si="0"/>
        <v>-12672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121</v>
      </c>
      <c r="E23" s="7" t="s">
        <v>126</v>
      </c>
      <c r="G23" s="13" t="s">
        <v>50</v>
      </c>
      <c r="H23" s="15"/>
      <c r="I23" s="7">
        <f t="shared" si="0"/>
        <v>12672</v>
      </c>
      <c r="M23" s="6"/>
    </row>
    <row r="24" spans="1:13" x14ac:dyDescent="0.2">
      <c r="A24" s="11">
        <v>44223</v>
      </c>
      <c r="B24" s="5" t="s">
        <v>128</v>
      </c>
      <c r="C24" s="12">
        <v>52678</v>
      </c>
      <c r="D24" s="13" t="s">
        <v>120</v>
      </c>
      <c r="E24" s="7" t="s">
        <v>124</v>
      </c>
      <c r="F24" s="13" t="s">
        <v>46</v>
      </c>
      <c r="G24" s="13" t="s">
        <v>51</v>
      </c>
      <c r="I24" s="7">
        <f t="shared" si="0"/>
        <v>-52678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124</v>
      </c>
      <c r="G25" s="13" t="s">
        <v>51</v>
      </c>
      <c r="I25" s="7">
        <f t="shared" si="0"/>
        <v>-9592</v>
      </c>
      <c r="K25" s="3"/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124</v>
      </c>
      <c r="G26" s="13" t="s">
        <v>51</v>
      </c>
      <c r="I26" s="7">
        <f t="shared" si="0"/>
        <v>-19025</v>
      </c>
      <c r="M26" s="6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120</v>
      </c>
      <c r="E27" s="7" t="s">
        <v>127</v>
      </c>
      <c r="G27" s="13" t="s">
        <v>51</v>
      </c>
      <c r="I27" s="7">
        <f t="shared" si="0"/>
        <v>-19025</v>
      </c>
      <c r="M27" s="6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121</v>
      </c>
      <c r="E28" s="7" t="s">
        <v>126</v>
      </c>
      <c r="G28" s="13" t="s">
        <v>50</v>
      </c>
      <c r="I28" s="7">
        <f t="shared" si="0"/>
        <v>19025</v>
      </c>
      <c r="K28" s="3"/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127</v>
      </c>
      <c r="F29" s="13" t="s">
        <v>36</v>
      </c>
      <c r="G29" s="13" t="s">
        <v>51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126</v>
      </c>
      <c r="F30" s="13" t="s">
        <v>37</v>
      </c>
      <c r="G30" s="13" t="s">
        <v>50</v>
      </c>
      <c r="I30" s="7">
        <f t="shared" si="0"/>
        <v>107</v>
      </c>
      <c r="K30" s="3"/>
      <c r="M30" s="6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120</v>
      </c>
      <c r="E31" s="7" t="s">
        <v>130</v>
      </c>
      <c r="F31" s="13" t="s">
        <v>36</v>
      </c>
      <c r="G31" s="13" t="s">
        <v>51</v>
      </c>
      <c r="I31" s="7">
        <f t="shared" si="0"/>
        <v>-107</v>
      </c>
      <c r="M31" s="6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127</v>
      </c>
      <c r="F32" s="13" t="s">
        <v>36</v>
      </c>
      <c r="G32" s="13" t="s">
        <v>51</v>
      </c>
      <c r="I32" s="7">
        <f t="shared" si="0"/>
        <v>-3340094</v>
      </c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126</v>
      </c>
      <c r="F33" s="13"/>
      <c r="G33" s="13" t="s">
        <v>50</v>
      </c>
      <c r="I33" s="7">
        <f t="shared" si="0"/>
        <v>14832</v>
      </c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120</v>
      </c>
      <c r="E34" s="7" t="s">
        <v>131</v>
      </c>
      <c r="F34" s="13"/>
      <c r="G34" s="7" t="s">
        <v>51</v>
      </c>
      <c r="I34" s="7">
        <f t="shared" si="0"/>
        <v>-14832</v>
      </c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">
        <v>50</v>
      </c>
      <c r="I35" s="7">
        <f t="shared" si="0"/>
        <v>203836</v>
      </c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">
        <v>50</v>
      </c>
      <c r="I36" s="7">
        <f t="shared" si="0"/>
        <v>127397</v>
      </c>
      <c r="M36" s="6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">
        <v>50</v>
      </c>
      <c r="I37" s="7">
        <f t="shared" si="0"/>
        <v>294</v>
      </c>
      <c r="M37" s="6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135</v>
      </c>
      <c r="F38" s="7" t="s">
        <v>43</v>
      </c>
      <c r="G38" s="13" t="s">
        <v>50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120</v>
      </c>
      <c r="E39" s="7" t="s">
        <v>132</v>
      </c>
      <c r="F39" s="13" t="s">
        <v>36</v>
      </c>
      <c r="G39" s="13" t="s">
        <v>51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127</v>
      </c>
      <c r="G40" s="13" t="s">
        <v>51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126</v>
      </c>
      <c r="G41" s="13" t="s">
        <v>50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120</v>
      </c>
      <c r="E42" s="7" t="s">
        <v>130</v>
      </c>
      <c r="G42" s="7" t="s">
        <v>51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127</v>
      </c>
      <c r="G43" s="13" t="s">
        <v>51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126</v>
      </c>
      <c r="G44" s="13" t="s">
        <v>50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120</v>
      </c>
      <c r="E45" s="7" t="s">
        <v>131</v>
      </c>
      <c r="G45" s="7" t="s">
        <v>51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127</v>
      </c>
      <c r="F46" s="13" t="s">
        <v>36</v>
      </c>
      <c r="G46" s="13" t="s">
        <v>51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126</v>
      </c>
      <c r="F47" s="13" t="s">
        <v>37</v>
      </c>
      <c r="G47" s="13" t="s">
        <v>50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131</v>
      </c>
      <c r="F48" s="13" t="s">
        <v>36</v>
      </c>
      <c r="G48" s="7" t="s">
        <v>51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135</v>
      </c>
      <c r="G49" s="13" t="s">
        <v>50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120</v>
      </c>
      <c r="E50" s="7" t="s">
        <v>132</v>
      </c>
      <c r="G50" s="7" t="s">
        <v>51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127</v>
      </c>
      <c r="F51" s="13" t="s">
        <v>36</v>
      </c>
      <c r="G51" s="13" t="s">
        <v>51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126</v>
      </c>
      <c r="F52" s="13" t="s">
        <v>37</v>
      </c>
      <c r="G52" s="13" t="s">
        <v>50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133</v>
      </c>
      <c r="F53" s="13" t="s">
        <v>36</v>
      </c>
      <c r="G53" s="7" t="s">
        <v>51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">
        <v>50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122</v>
      </c>
      <c r="G55" s="13" t="s">
        <v>50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120</v>
      </c>
      <c r="E56" s="7" t="s">
        <v>125</v>
      </c>
      <c r="G56" s="7" t="s">
        <v>51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135</v>
      </c>
      <c r="F57" s="7" t="s">
        <v>43</v>
      </c>
      <c r="G57" s="7" t="s">
        <v>50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120</v>
      </c>
      <c r="E58" s="7" t="s">
        <v>132</v>
      </c>
      <c r="F58" s="13" t="s">
        <v>36</v>
      </c>
      <c r="G58" s="13" t="s">
        <v>51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121</v>
      </c>
      <c r="E59" s="7" t="s">
        <v>126</v>
      </c>
      <c r="F59" s="7" t="s">
        <v>52</v>
      </c>
      <c r="G59" s="13" t="s">
        <v>50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120</v>
      </c>
      <c r="E60" s="7" t="s">
        <v>127</v>
      </c>
      <c r="F60" s="7" t="s">
        <v>53</v>
      </c>
      <c r="G60" s="7" t="s">
        <v>51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121</v>
      </c>
      <c r="E61" s="7" t="s">
        <v>123</v>
      </c>
      <c r="G61" s="7" t="s">
        <v>51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121</v>
      </c>
      <c r="E62" s="7" t="s">
        <v>106</v>
      </c>
      <c r="G62" s="7" t="s">
        <v>51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121</v>
      </c>
      <c r="E63" s="7" t="s">
        <v>127</v>
      </c>
      <c r="F63" s="7" t="s">
        <v>53</v>
      </c>
      <c r="G63" s="7" t="s">
        <v>51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126</v>
      </c>
      <c r="F64" s="7" t="s">
        <v>52</v>
      </c>
      <c r="G64" s="13" t="s">
        <v>50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121</v>
      </c>
      <c r="E65" s="7" t="s">
        <v>132</v>
      </c>
      <c r="G65" s="7" t="s">
        <v>51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135</v>
      </c>
      <c r="G66" s="13" t="s">
        <v>50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120</v>
      </c>
      <c r="E67" s="7" t="s">
        <v>123</v>
      </c>
      <c r="G67" s="7" t="s">
        <v>51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120</v>
      </c>
      <c r="E68" s="7" t="s">
        <v>134</v>
      </c>
      <c r="G68" s="13" t="s">
        <v>50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120</v>
      </c>
      <c r="E69" s="7" t="s">
        <v>47</v>
      </c>
      <c r="G69" s="7" t="s">
        <v>51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120</v>
      </c>
      <c r="E70" s="7" t="s">
        <v>48</v>
      </c>
      <c r="G70" s="13" t="s">
        <v>51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120</v>
      </c>
      <c r="E71" s="7" t="s">
        <v>124</v>
      </c>
      <c r="G71" s="7" t="s">
        <v>51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124</v>
      </c>
      <c r="G72" s="13" t="s">
        <v>51</v>
      </c>
      <c r="I72" s="7">
        <f t="shared" si="0"/>
        <v>-1899</v>
      </c>
    </row>
    <row r="73" spans="1:9" x14ac:dyDescent="0.2">
      <c r="A73" s="11">
        <v>44256</v>
      </c>
      <c r="B73" s="5" t="s">
        <v>128</v>
      </c>
      <c r="C73" s="12">
        <v>94954</v>
      </c>
      <c r="D73" s="13" t="s">
        <v>120</v>
      </c>
      <c r="E73" s="7" t="s">
        <v>124</v>
      </c>
      <c r="G73" s="7" t="s">
        <v>51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124</v>
      </c>
      <c r="G74" s="13" t="s">
        <v>51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124</v>
      </c>
      <c r="G75" s="7" t="s">
        <v>51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120</v>
      </c>
      <c r="E76" s="7" t="s">
        <v>127</v>
      </c>
      <c r="G76" s="13" t="s">
        <v>51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121</v>
      </c>
      <c r="E77" s="7" t="s">
        <v>126</v>
      </c>
      <c r="G77" s="7" t="s">
        <v>50</v>
      </c>
      <c r="I77" s="7">
        <f t="shared" si="0"/>
        <v>1419</v>
      </c>
    </row>
    <row r="78" spans="1:9" x14ac:dyDescent="0.2">
      <c r="A78" s="11">
        <v>44256</v>
      </c>
      <c r="B78" s="5" t="s">
        <v>129</v>
      </c>
      <c r="C78" s="12">
        <v>128909</v>
      </c>
      <c r="D78" s="13" t="s">
        <v>120</v>
      </c>
      <c r="E78" s="7" t="s">
        <v>124</v>
      </c>
      <c r="G78" s="7" t="s">
        <v>51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124</v>
      </c>
      <c r="G79" s="13" t="s">
        <v>51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124</v>
      </c>
      <c r="G80" s="7" t="s">
        <v>51</v>
      </c>
      <c r="I80" s="7">
        <f t="shared" ref="I80:I82" si="2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120</v>
      </c>
      <c r="E81" s="7" t="s">
        <v>127</v>
      </c>
      <c r="G81" s="13" t="s">
        <v>51</v>
      </c>
      <c r="I81" s="7">
        <f t="shared" si="2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121</v>
      </c>
      <c r="E82" s="7" t="s">
        <v>126</v>
      </c>
      <c r="G82" s="7" t="s">
        <v>50</v>
      </c>
      <c r="I82" s="7">
        <f t="shared" si="2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127</v>
      </c>
      <c r="G83" s="13" t="s">
        <v>51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126</v>
      </c>
      <c r="F84" s="13" t="s">
        <v>37</v>
      </c>
      <c r="G84" s="13" t="s">
        <v>50</v>
      </c>
      <c r="I84" s="7">
        <f t="shared" ref="I84:I85" si="3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120</v>
      </c>
      <c r="E85" s="7" t="s">
        <v>130</v>
      </c>
      <c r="F85" s="13" t="s">
        <v>36</v>
      </c>
      <c r="G85" s="13" t="s">
        <v>51</v>
      </c>
      <c r="I85" s="7">
        <f t="shared" si="3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120</v>
      </c>
      <c r="E86" s="7" t="s">
        <v>135</v>
      </c>
      <c r="G86" s="13" t="s">
        <v>50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127</v>
      </c>
      <c r="G87" s="13" t="s">
        <v>51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126</v>
      </c>
      <c r="G88" s="13" t="s">
        <v>50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120</v>
      </c>
      <c r="E89" s="7" t="s">
        <v>127</v>
      </c>
      <c r="G89" s="13" t="s">
        <v>51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121</v>
      </c>
      <c r="E90" s="7" t="s">
        <v>126</v>
      </c>
      <c r="G90" s="13" t="s">
        <v>50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133</v>
      </c>
      <c r="G91" s="13" t="s">
        <v>51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">
        <v>50</v>
      </c>
      <c r="I92" s="7">
        <f t="shared" ref="I92:I123" si="4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135</v>
      </c>
      <c r="G93" s="13" t="s">
        <v>50</v>
      </c>
      <c r="I93" s="7">
        <f t="shared" si="4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120</v>
      </c>
      <c r="E94" s="7" t="s">
        <v>132</v>
      </c>
      <c r="G94" s="13" t="s">
        <v>51</v>
      </c>
      <c r="I94" s="7">
        <f t="shared" si="4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135</v>
      </c>
      <c r="G95" s="13" t="s">
        <v>50</v>
      </c>
      <c r="I95" s="7">
        <f t="shared" si="4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120</v>
      </c>
      <c r="E96" s="7" t="s">
        <v>132</v>
      </c>
      <c r="G96" s="13" t="s">
        <v>51</v>
      </c>
      <c r="I96" s="7">
        <f t="shared" si="4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120</v>
      </c>
      <c r="E97" s="7" t="s">
        <v>127</v>
      </c>
      <c r="G97" s="13" t="s">
        <v>51</v>
      </c>
      <c r="I97" s="7">
        <f t="shared" si="4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121</v>
      </c>
      <c r="E98" s="7" t="s">
        <v>126</v>
      </c>
      <c r="G98" s="13" t="s">
        <v>50</v>
      </c>
      <c r="I98" s="7">
        <f t="shared" si="4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120</v>
      </c>
      <c r="E99" s="7" t="s">
        <v>127</v>
      </c>
      <c r="G99" s="13" t="s">
        <v>51</v>
      </c>
      <c r="I99" s="7">
        <f t="shared" si="4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126</v>
      </c>
      <c r="G100" s="13" t="s">
        <v>50</v>
      </c>
      <c r="I100" s="7">
        <f t="shared" si="4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121</v>
      </c>
      <c r="E101" s="7" t="s">
        <v>123</v>
      </c>
      <c r="G101" s="7" t="s">
        <v>51</v>
      </c>
      <c r="I101" s="7">
        <f t="shared" si="4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121</v>
      </c>
      <c r="E102" s="7" t="s">
        <v>127</v>
      </c>
      <c r="F102" s="7" t="s">
        <v>53</v>
      </c>
      <c r="G102" s="7" t="s">
        <v>51</v>
      </c>
      <c r="I102" s="7">
        <f t="shared" si="4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126</v>
      </c>
      <c r="F103" s="7" t="s">
        <v>52</v>
      </c>
      <c r="G103" s="13" t="s">
        <v>50</v>
      </c>
      <c r="I103" s="7">
        <f t="shared" si="4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121</v>
      </c>
      <c r="E104" s="7" t="s">
        <v>132</v>
      </c>
      <c r="G104" s="7" t="s">
        <v>51</v>
      </c>
      <c r="I104" s="7">
        <f t="shared" si="4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135</v>
      </c>
      <c r="G105" s="13" t="s">
        <v>50</v>
      </c>
      <c r="I105" s="7">
        <f t="shared" si="4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120</v>
      </c>
      <c r="E106" s="7" t="s">
        <v>123</v>
      </c>
      <c r="G106" s="7" t="s">
        <v>51</v>
      </c>
      <c r="I106" s="7">
        <f t="shared" si="4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120</v>
      </c>
      <c r="E107" s="7" t="s">
        <v>134</v>
      </c>
      <c r="G107" s="13" t="s">
        <v>50</v>
      </c>
      <c r="I107" s="7">
        <f t="shared" si="4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120</v>
      </c>
      <c r="E108" s="7" t="s">
        <v>47</v>
      </c>
      <c r="G108" s="7" t="s">
        <v>51</v>
      </c>
      <c r="I108" s="7">
        <f t="shared" si="4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120</v>
      </c>
      <c r="E109" s="7" t="s">
        <v>48</v>
      </c>
      <c r="G109" s="7" t="s">
        <v>51</v>
      </c>
      <c r="I109" s="7">
        <f t="shared" si="4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120</v>
      </c>
      <c r="E110" s="7" t="s">
        <v>124</v>
      </c>
      <c r="G110" s="7" t="s">
        <v>51</v>
      </c>
      <c r="I110" s="7">
        <f t="shared" si="4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124</v>
      </c>
      <c r="G111" s="7" t="s">
        <v>51</v>
      </c>
      <c r="I111" s="7">
        <f t="shared" si="4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120</v>
      </c>
      <c r="E112" s="7" t="s">
        <v>127</v>
      </c>
      <c r="G112" s="7" t="s">
        <v>51</v>
      </c>
      <c r="I112" s="7">
        <f t="shared" si="4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121</v>
      </c>
      <c r="E113" s="7" t="s">
        <v>126</v>
      </c>
      <c r="G113" s="7" t="s">
        <v>50</v>
      </c>
      <c r="I113" s="7">
        <f t="shared" si="4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124</v>
      </c>
      <c r="G114" s="7" t="s">
        <v>51</v>
      </c>
      <c r="I114" s="7">
        <f t="shared" si="4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120</v>
      </c>
      <c r="E115" s="7" t="s">
        <v>124</v>
      </c>
      <c r="G115" s="7" t="s">
        <v>51</v>
      </c>
      <c r="I115" s="7">
        <f t="shared" si="4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124</v>
      </c>
      <c r="G116" s="7" t="s">
        <v>51</v>
      </c>
      <c r="I116" s="7">
        <f t="shared" si="4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120</v>
      </c>
      <c r="E117" s="7" t="s">
        <v>127</v>
      </c>
      <c r="G117" s="7" t="s">
        <v>51</v>
      </c>
      <c r="I117" s="7">
        <f t="shared" ref="I117:I118" si="5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121</v>
      </c>
      <c r="E118" s="7" t="s">
        <v>126</v>
      </c>
      <c r="G118" s="7" t="s">
        <v>50</v>
      </c>
      <c r="I118" s="7">
        <f t="shared" si="5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124</v>
      </c>
      <c r="G119" s="7" t="s">
        <v>51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120</v>
      </c>
      <c r="E120" s="7" t="s">
        <v>124</v>
      </c>
      <c r="G120" s="7" t="s">
        <v>51</v>
      </c>
      <c r="I120" s="7">
        <f t="shared" si="4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124</v>
      </c>
      <c r="G121" s="7" t="s">
        <v>51</v>
      </c>
      <c r="I121" s="7">
        <f t="shared" si="4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120</v>
      </c>
      <c r="E122" s="7" t="s">
        <v>127</v>
      </c>
      <c r="G122" s="7" t="s">
        <v>51</v>
      </c>
      <c r="I122" s="7">
        <f t="shared" si="4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121</v>
      </c>
      <c r="E123" s="7" t="s">
        <v>126</v>
      </c>
      <c r="G123" s="7" t="s">
        <v>50</v>
      </c>
      <c r="I123" s="7">
        <f t="shared" si="4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124</v>
      </c>
      <c r="G124" s="7" t="s">
        <v>51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135</v>
      </c>
      <c r="G125" s="13" t="s">
        <v>50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120</v>
      </c>
      <c r="E126" s="7" t="s">
        <v>132</v>
      </c>
      <c r="G126" s="13" t="s">
        <v>51</v>
      </c>
      <c r="I126" s="7">
        <f t="shared" ref="I126:I140" si="6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127</v>
      </c>
      <c r="G127" s="13" t="s">
        <v>51</v>
      </c>
      <c r="I127" s="7">
        <f t="shared" si="6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126</v>
      </c>
      <c r="F128" s="13" t="s">
        <v>37</v>
      </c>
      <c r="G128" s="13" t="s">
        <v>50</v>
      </c>
      <c r="I128" s="7">
        <f t="shared" si="6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120</v>
      </c>
      <c r="E129" s="7" t="s">
        <v>130</v>
      </c>
      <c r="F129" s="13" t="s">
        <v>36</v>
      </c>
      <c r="G129" s="13" t="s">
        <v>51</v>
      </c>
      <c r="I129" s="7">
        <f t="shared" si="6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">
        <v>50</v>
      </c>
      <c r="I130" s="7">
        <f t="shared" si="6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">
        <v>50</v>
      </c>
      <c r="I131" s="7">
        <f t="shared" si="6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120</v>
      </c>
      <c r="E132" s="7" t="s">
        <v>127</v>
      </c>
      <c r="G132" s="13" t="s">
        <v>51</v>
      </c>
      <c r="I132" s="7">
        <f t="shared" si="6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121</v>
      </c>
      <c r="E133" s="7" t="s">
        <v>126</v>
      </c>
      <c r="G133" s="13" t="s">
        <v>50</v>
      </c>
      <c r="I133" s="7">
        <f t="shared" si="6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121</v>
      </c>
      <c r="E134" s="7" t="s">
        <v>123</v>
      </c>
      <c r="G134" s="7" t="s">
        <v>51</v>
      </c>
      <c r="I134" s="7">
        <f t="shared" si="6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121</v>
      </c>
      <c r="E135" s="7" t="s">
        <v>127</v>
      </c>
      <c r="F135" s="7" t="s">
        <v>53</v>
      </c>
      <c r="G135" s="7" t="s">
        <v>51</v>
      </c>
      <c r="I135" s="7">
        <f t="shared" si="6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126</v>
      </c>
      <c r="F136" s="7" t="s">
        <v>52</v>
      </c>
      <c r="G136" s="13" t="s">
        <v>50</v>
      </c>
      <c r="I136" s="7">
        <f t="shared" si="6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121</v>
      </c>
      <c r="E137" s="7" t="s">
        <v>127</v>
      </c>
      <c r="F137" s="7" t="s">
        <v>53</v>
      </c>
      <c r="G137" s="7" t="s">
        <v>51</v>
      </c>
      <c r="I137" s="7">
        <f t="shared" ref="I137:I138" si="7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126</v>
      </c>
      <c r="F138" s="7" t="s">
        <v>52</v>
      </c>
      <c r="G138" s="13" t="s">
        <v>50</v>
      </c>
      <c r="I138" s="7">
        <f t="shared" si="7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121</v>
      </c>
      <c r="E139" s="7" t="s">
        <v>132</v>
      </c>
      <c r="G139" s="7" t="s">
        <v>51</v>
      </c>
      <c r="I139" s="7">
        <f t="shared" si="6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135</v>
      </c>
      <c r="G140" s="13" t="s">
        <v>50</v>
      </c>
      <c r="I140" s="7">
        <f t="shared" si="6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120</v>
      </c>
      <c r="E141" s="7" t="s">
        <v>110</v>
      </c>
      <c r="G141" s="13" t="s">
        <v>50</v>
      </c>
      <c r="I141" s="7">
        <f t="shared" ref="I141:I204" si="8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121</v>
      </c>
      <c r="E142" s="7" t="s">
        <v>110</v>
      </c>
      <c r="G142" s="13" t="s">
        <v>50</v>
      </c>
      <c r="I142" s="7">
        <f t="shared" si="8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7" t="s">
        <v>51</v>
      </c>
      <c r="I143" s="7">
        <f t="shared" si="8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138</v>
      </c>
      <c r="G144" s="7" t="s">
        <v>51</v>
      </c>
      <c r="I144" s="7">
        <f t="shared" si="8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7" t="s">
        <v>51</v>
      </c>
      <c r="I145" s="7">
        <f t="shared" si="8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7" t="s">
        <v>51</v>
      </c>
      <c r="I146" s="7">
        <f t="shared" si="8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7" t="s">
        <v>51</v>
      </c>
      <c r="I147" s="7">
        <f t="shared" si="8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130</v>
      </c>
      <c r="G148" s="7" t="s">
        <v>51</v>
      </c>
      <c r="I148" s="7">
        <f t="shared" si="8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7" t="s">
        <v>51</v>
      </c>
      <c r="I149" s="7">
        <f t="shared" si="8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7" t="s">
        <v>51</v>
      </c>
      <c r="I150" s="7">
        <f t="shared" si="8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7" t="s">
        <v>51</v>
      </c>
      <c r="I151" s="7">
        <f t="shared" si="8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7" t="s">
        <v>51</v>
      </c>
      <c r="I152" s="7">
        <f t="shared" si="8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7" t="s">
        <v>51</v>
      </c>
      <c r="I153" s="7">
        <f t="shared" si="8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7" t="s">
        <v>51</v>
      </c>
      <c r="I154" s="7">
        <f t="shared" si="8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133</v>
      </c>
      <c r="G155" s="7" t="s">
        <v>51</v>
      </c>
      <c r="I155" s="7">
        <f t="shared" si="8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135</v>
      </c>
      <c r="G156" s="7" t="s">
        <v>50</v>
      </c>
      <c r="I156" s="7">
        <f t="shared" si="8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7" t="s">
        <v>51</v>
      </c>
      <c r="I157" s="7">
        <f t="shared" si="8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127</v>
      </c>
      <c r="G158" s="7" t="s">
        <v>51</v>
      </c>
      <c r="I158" s="7">
        <f t="shared" si="8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136</v>
      </c>
      <c r="G159" s="7" t="s">
        <v>51</v>
      </c>
      <c r="I159" s="7">
        <f t="shared" si="8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121</v>
      </c>
      <c r="E160" s="7" t="s">
        <v>126</v>
      </c>
      <c r="G160" s="7" t="s">
        <v>50</v>
      </c>
      <c r="I160" s="7">
        <f t="shared" si="8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127</v>
      </c>
      <c r="G161" s="7" t="s">
        <v>51</v>
      </c>
      <c r="I161" s="7">
        <f t="shared" si="8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126</v>
      </c>
      <c r="G162" s="7" t="s">
        <v>50</v>
      </c>
      <c r="I162" s="7">
        <f t="shared" si="8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137</v>
      </c>
      <c r="G163" s="7" t="s">
        <v>51</v>
      </c>
      <c r="I163" s="7">
        <f t="shared" si="8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7" t="s">
        <v>51</v>
      </c>
      <c r="I164" s="7">
        <f t="shared" si="8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136</v>
      </c>
      <c r="G165" s="7" t="s">
        <v>51</v>
      </c>
      <c r="I165" s="7">
        <f t="shared" si="8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7" t="s">
        <v>51</v>
      </c>
      <c r="I166" s="7">
        <f t="shared" si="8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135</v>
      </c>
      <c r="G167" s="7" t="s">
        <v>50</v>
      </c>
      <c r="I167" s="7">
        <f t="shared" si="8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127</v>
      </c>
      <c r="G168" s="7" t="s">
        <v>51</v>
      </c>
      <c r="I168" s="7">
        <f t="shared" si="8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7" t="s">
        <v>51</v>
      </c>
      <c r="I169" s="7">
        <f t="shared" si="8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121</v>
      </c>
      <c r="E170" s="7" t="s">
        <v>126</v>
      </c>
      <c r="G170" s="7" t="s">
        <v>50</v>
      </c>
      <c r="I170" s="7">
        <f t="shared" si="8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7" t="s">
        <v>51</v>
      </c>
      <c r="I171" s="7">
        <f t="shared" si="8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136</v>
      </c>
      <c r="G172" s="7" t="s">
        <v>51</v>
      </c>
      <c r="I172" s="7">
        <f t="shared" si="8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121</v>
      </c>
      <c r="E173" s="7" t="s">
        <v>126</v>
      </c>
      <c r="G173" s="7" t="s">
        <v>50</v>
      </c>
      <c r="I173" s="7">
        <f t="shared" si="8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127</v>
      </c>
      <c r="G174" s="7" t="s">
        <v>51</v>
      </c>
      <c r="I174" s="7">
        <f t="shared" si="8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7" t="s">
        <v>51</v>
      </c>
      <c r="I175" s="7">
        <f t="shared" si="8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7" t="s">
        <v>51</v>
      </c>
      <c r="I176" s="7">
        <f t="shared" si="8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7" t="s">
        <v>51</v>
      </c>
      <c r="I177" s="7">
        <f t="shared" si="8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7" t="s">
        <v>50</v>
      </c>
      <c r="I178" s="7">
        <f t="shared" si="8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7" t="s">
        <v>51</v>
      </c>
      <c r="I179" s="7">
        <f t="shared" si="8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7" t="s">
        <v>51</v>
      </c>
      <c r="I180" s="7">
        <f t="shared" si="8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7" t="s">
        <v>51</v>
      </c>
      <c r="I181" s="7">
        <f t="shared" si="8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7" t="s">
        <v>51</v>
      </c>
      <c r="I182" s="7">
        <f t="shared" si="8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7" t="s">
        <v>51</v>
      </c>
      <c r="I183" s="7">
        <f t="shared" si="8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7" t="s">
        <v>50</v>
      </c>
      <c r="I184" s="7">
        <f t="shared" si="8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121</v>
      </c>
      <c r="E185" s="7" t="s">
        <v>137</v>
      </c>
      <c r="G185" s="7" t="s">
        <v>51</v>
      </c>
      <c r="I185" s="7">
        <f t="shared" si="8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7" t="s">
        <v>51</v>
      </c>
      <c r="I186" s="7">
        <f t="shared" si="8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127</v>
      </c>
      <c r="G187" s="7" t="s">
        <v>51</v>
      </c>
      <c r="I187" s="7">
        <f t="shared" si="8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126</v>
      </c>
      <c r="G188" s="7" t="s">
        <v>50</v>
      </c>
      <c r="I188" s="7">
        <f t="shared" si="8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7" t="s">
        <v>51</v>
      </c>
      <c r="I189" s="7">
        <f t="shared" si="8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7" t="s">
        <v>51</v>
      </c>
      <c r="I190" s="7">
        <f t="shared" si="8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135</v>
      </c>
      <c r="G191" s="7" t="s">
        <v>50</v>
      </c>
      <c r="I191" s="7">
        <f t="shared" si="8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121</v>
      </c>
      <c r="E192" s="7" t="s">
        <v>135</v>
      </c>
      <c r="G192" s="7" t="s">
        <v>50</v>
      </c>
      <c r="I192" s="7">
        <f t="shared" si="8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7" t="s">
        <v>51</v>
      </c>
      <c r="I193" s="7">
        <f t="shared" si="8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7" t="s">
        <v>51</v>
      </c>
      <c r="I194" s="7">
        <f t="shared" si="8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137</v>
      </c>
      <c r="G195" s="7" t="s">
        <v>51</v>
      </c>
      <c r="I195" s="7">
        <f t="shared" si="8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7" t="s">
        <v>51</v>
      </c>
      <c r="I196" s="7">
        <f t="shared" si="8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130</v>
      </c>
      <c r="G197" s="7" t="s">
        <v>51</v>
      </c>
      <c r="I197" s="7">
        <f t="shared" si="8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130</v>
      </c>
      <c r="G198" s="7" t="s">
        <v>51</v>
      </c>
      <c r="I198" s="7">
        <f t="shared" si="8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7" t="s">
        <v>51</v>
      </c>
      <c r="I199" s="7">
        <f t="shared" si="8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7" t="s">
        <v>51</v>
      </c>
      <c r="I200" s="7">
        <f t="shared" si="8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7" t="s">
        <v>51</v>
      </c>
      <c r="I201" s="7">
        <f t="shared" si="8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7" t="s">
        <v>51</v>
      </c>
      <c r="I202" s="7">
        <f t="shared" si="8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126</v>
      </c>
      <c r="G203" s="7" t="s">
        <v>50</v>
      </c>
      <c r="H203" s="7" t="s">
        <v>109</v>
      </c>
      <c r="I203" s="7">
        <f t="shared" si="8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7" t="s">
        <v>50</v>
      </c>
      <c r="I204" s="7">
        <f t="shared" si="8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7" t="s">
        <v>50</v>
      </c>
      <c r="I205" s="7">
        <f t="shared" ref="I205:I221" si="9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7" t="s">
        <v>50</v>
      </c>
      <c r="I206" s="7">
        <f t="shared" si="9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7" t="s">
        <v>50</v>
      </c>
      <c r="I207" s="7">
        <f t="shared" si="9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7" t="s">
        <v>50</v>
      </c>
      <c r="I208" s="7">
        <f t="shared" si="9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7" t="s">
        <v>50</v>
      </c>
      <c r="H209" s="7" t="s">
        <v>114</v>
      </c>
      <c r="I209" s="7">
        <f t="shared" si="9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7" t="s">
        <v>50</v>
      </c>
      <c r="H210" s="7" t="s">
        <v>114</v>
      </c>
      <c r="I210" s="7">
        <f t="shared" si="9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7" t="s">
        <v>50</v>
      </c>
      <c r="H211" s="7" t="s">
        <v>114</v>
      </c>
      <c r="I211" s="7">
        <f t="shared" si="9"/>
        <v>961</v>
      </c>
    </row>
    <row r="212" spans="1:9" x14ac:dyDescent="0.2">
      <c r="A212" s="11">
        <v>44287</v>
      </c>
      <c r="B212" s="5" t="s">
        <v>117</v>
      </c>
      <c r="C212" s="12">
        <v>10000</v>
      </c>
      <c r="D212" s="7" t="s">
        <v>75</v>
      </c>
      <c r="E212" s="7" t="s">
        <v>126</v>
      </c>
      <c r="G212" s="7" t="s">
        <v>50</v>
      </c>
      <c r="I212" s="7">
        <f t="shared" si="9"/>
        <v>10000</v>
      </c>
    </row>
    <row r="213" spans="1:9" x14ac:dyDescent="0.2">
      <c r="A213" s="11">
        <v>44287</v>
      </c>
      <c r="B213" s="5" t="s">
        <v>117</v>
      </c>
      <c r="C213" s="12">
        <v>10000</v>
      </c>
      <c r="D213" s="7" t="s">
        <v>84</v>
      </c>
      <c r="E213" s="7" t="s">
        <v>127</v>
      </c>
      <c r="G213" s="7" t="s">
        <v>51</v>
      </c>
      <c r="I213" s="7">
        <f t="shared" si="9"/>
        <v>-10000</v>
      </c>
    </row>
    <row r="214" spans="1:9" x14ac:dyDescent="0.2">
      <c r="A214" s="11">
        <v>44287</v>
      </c>
      <c r="B214" s="5" t="s">
        <v>117</v>
      </c>
      <c r="C214" s="12">
        <v>10000</v>
      </c>
      <c r="D214" s="7" t="s">
        <v>64</v>
      </c>
      <c r="E214" s="7" t="s">
        <v>127</v>
      </c>
      <c r="G214" s="7" t="s">
        <v>51</v>
      </c>
      <c r="I214" s="7">
        <f t="shared" si="9"/>
        <v>-10000</v>
      </c>
    </row>
    <row r="215" spans="1:9" x14ac:dyDescent="0.2">
      <c r="A215" s="11">
        <v>44287</v>
      </c>
      <c r="B215" s="5" t="s">
        <v>117</v>
      </c>
      <c r="C215" s="12">
        <v>10000</v>
      </c>
      <c r="D215" s="13" t="s">
        <v>121</v>
      </c>
      <c r="E215" s="7" t="s">
        <v>126</v>
      </c>
      <c r="G215" s="7" t="s">
        <v>50</v>
      </c>
      <c r="I215" s="7">
        <f t="shared" si="9"/>
        <v>10000</v>
      </c>
    </row>
    <row r="216" spans="1:9" x14ac:dyDescent="0.2">
      <c r="A216" s="11">
        <v>44227</v>
      </c>
      <c r="B216" s="5" t="s">
        <v>118</v>
      </c>
      <c r="C216" s="12">
        <v>12000</v>
      </c>
      <c r="D216" s="7" t="s">
        <v>84</v>
      </c>
      <c r="E216" s="7" t="s">
        <v>131</v>
      </c>
      <c r="G216" s="7" t="s">
        <v>51</v>
      </c>
      <c r="I216" s="7">
        <f t="shared" si="9"/>
        <v>-12000</v>
      </c>
    </row>
    <row r="217" spans="1:9" x14ac:dyDescent="0.2">
      <c r="A217" s="11">
        <v>44255</v>
      </c>
      <c r="B217" s="5" t="s">
        <v>118</v>
      </c>
      <c r="C217" s="12">
        <v>24000</v>
      </c>
      <c r="D217" s="7" t="s">
        <v>84</v>
      </c>
      <c r="E217" s="7" t="s">
        <v>131</v>
      </c>
      <c r="G217" s="7" t="s">
        <v>51</v>
      </c>
      <c r="I217" s="7">
        <f t="shared" si="9"/>
        <v>-24000</v>
      </c>
    </row>
    <row r="218" spans="1:9" x14ac:dyDescent="0.2">
      <c r="A218" s="11">
        <v>44286</v>
      </c>
      <c r="B218" s="5" t="s">
        <v>118</v>
      </c>
      <c r="C218" s="12">
        <v>24000</v>
      </c>
      <c r="D218" s="7" t="s">
        <v>84</v>
      </c>
      <c r="E218" s="7" t="s">
        <v>131</v>
      </c>
      <c r="G218" s="7" t="s">
        <v>51</v>
      </c>
      <c r="I218" s="7">
        <f t="shared" si="9"/>
        <v>-24000</v>
      </c>
    </row>
    <row r="219" spans="1:9" x14ac:dyDescent="0.2">
      <c r="A219" s="11">
        <v>44287</v>
      </c>
      <c r="B219" s="5" t="s">
        <v>119</v>
      </c>
      <c r="C219" s="12">
        <v>32842</v>
      </c>
      <c r="D219" s="7" t="s">
        <v>84</v>
      </c>
      <c r="E219" s="7" t="s">
        <v>103</v>
      </c>
      <c r="G219" s="7" t="s">
        <v>51</v>
      </c>
      <c r="I219" s="7">
        <f t="shared" si="9"/>
        <v>-32842</v>
      </c>
    </row>
    <row r="220" spans="1:9" x14ac:dyDescent="0.2">
      <c r="A220" s="11">
        <v>44212</v>
      </c>
      <c r="B220" s="7" t="s">
        <v>139</v>
      </c>
      <c r="C220" s="12">
        <v>1419</v>
      </c>
      <c r="D220" s="13" t="s">
        <v>121</v>
      </c>
      <c r="E220" s="7" t="s">
        <v>126</v>
      </c>
      <c r="G220" s="7" t="s">
        <v>50</v>
      </c>
      <c r="I220" s="7">
        <f t="shared" si="9"/>
        <v>1419</v>
      </c>
    </row>
    <row r="221" spans="1:9" x14ac:dyDescent="0.2">
      <c r="A221" s="11">
        <v>44212</v>
      </c>
      <c r="B221" s="7" t="s">
        <v>139</v>
      </c>
      <c r="C221" s="12">
        <v>1419</v>
      </c>
      <c r="D221" s="7" t="s">
        <v>64</v>
      </c>
      <c r="E221" s="7" t="s">
        <v>140</v>
      </c>
      <c r="G221" s="7" t="s">
        <v>51</v>
      </c>
      <c r="I221" s="7">
        <f t="shared" si="9"/>
        <v>-1419</v>
      </c>
    </row>
    <row r="222" spans="1:9" x14ac:dyDescent="0.2">
      <c r="A222" s="11">
        <v>44179</v>
      </c>
      <c r="B222" s="7" t="s">
        <v>139</v>
      </c>
      <c r="C222" s="12">
        <v>11055</v>
      </c>
      <c r="D222" s="13" t="s">
        <v>121</v>
      </c>
      <c r="E222" s="7" t="s">
        <v>126</v>
      </c>
      <c r="G222" s="7" t="s">
        <v>50</v>
      </c>
      <c r="I222" s="7">
        <f t="shared" ref="I222:I225" si="10">IF(G222="Out",C222*-1,C222)</f>
        <v>11055</v>
      </c>
    </row>
    <row r="223" spans="1:9" x14ac:dyDescent="0.2">
      <c r="A223" s="11">
        <v>44179</v>
      </c>
      <c r="B223" s="7" t="s">
        <v>139</v>
      </c>
      <c r="C223" s="12">
        <v>11055</v>
      </c>
      <c r="D223" s="7" t="s">
        <v>64</v>
      </c>
      <c r="E223" s="7" t="s">
        <v>140</v>
      </c>
      <c r="G223" s="7" t="s">
        <v>51</v>
      </c>
      <c r="I223" s="7">
        <f t="shared" si="10"/>
        <v>-11055</v>
      </c>
    </row>
    <row r="224" spans="1:9" x14ac:dyDescent="0.2">
      <c r="A224" s="11">
        <v>44184</v>
      </c>
      <c r="B224" s="7" t="s">
        <v>141</v>
      </c>
      <c r="C224" s="12">
        <v>1617</v>
      </c>
      <c r="D224" s="13" t="s">
        <v>121</v>
      </c>
      <c r="E224" s="7" t="s">
        <v>126</v>
      </c>
      <c r="G224" s="7" t="s">
        <v>50</v>
      </c>
      <c r="I224" s="7">
        <f t="shared" si="10"/>
        <v>1617</v>
      </c>
    </row>
    <row r="225" spans="1:9" x14ac:dyDescent="0.2">
      <c r="A225" s="11">
        <v>44184</v>
      </c>
      <c r="B225" s="7" t="s">
        <v>141</v>
      </c>
      <c r="C225" s="12">
        <v>1617</v>
      </c>
      <c r="D225" s="7" t="s">
        <v>64</v>
      </c>
      <c r="E225" s="7" t="s">
        <v>140</v>
      </c>
      <c r="G225" s="7" t="s">
        <v>51</v>
      </c>
      <c r="I225" s="7">
        <f t="shared" si="10"/>
        <v>-1617</v>
      </c>
    </row>
  </sheetData>
  <autoFilter ref="A1:P225" xr:uid="{528EF4BF-5565-314F-90E0-92999827C614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2021-04-06T15:58:50Z</dcterms:modified>
</cp:coreProperties>
</file>