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nib\Sem3\AI\Project\prototype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4" i="1"/>
  <c r="E13" i="1"/>
  <c r="J13" i="1" s="1"/>
  <c r="E12" i="1"/>
  <c r="E11" i="1"/>
  <c r="D14" i="1"/>
  <c r="D13" i="1"/>
  <c r="D12" i="1"/>
  <c r="D11" i="1"/>
  <c r="C14" i="1"/>
  <c r="C13" i="1"/>
  <c r="C12" i="1"/>
  <c r="H12" i="1" s="1"/>
  <c r="C11" i="1"/>
  <c r="H11" i="1" s="1"/>
  <c r="J5" i="1"/>
  <c r="J4" i="1"/>
  <c r="J3" i="1"/>
  <c r="I5" i="1"/>
  <c r="I4" i="1"/>
  <c r="I3" i="1"/>
  <c r="H5" i="1"/>
  <c r="H4" i="1"/>
  <c r="H3" i="1"/>
  <c r="I13" i="1" l="1"/>
  <c r="J11" i="1"/>
  <c r="J12" i="1"/>
  <c r="I11" i="1"/>
  <c r="I12" i="1"/>
</calcChain>
</file>

<file path=xl/sharedStrings.xml><?xml version="1.0" encoding="utf-8"?>
<sst xmlns="http://schemas.openxmlformats.org/spreadsheetml/2006/main" count="30" uniqueCount="11">
  <si>
    <t>15 agustus</t>
  </si>
  <si>
    <t>22 oktober</t>
  </si>
  <si>
    <t>asli</t>
  </si>
  <si>
    <t>Error Margin</t>
  </si>
  <si>
    <t>infected data</t>
  </si>
  <si>
    <t>Selisih</t>
  </si>
  <si>
    <t>asli-1</t>
  </si>
  <si>
    <t>selisih dengan h-1</t>
  </si>
  <si>
    <t>Error Margin dalam %</t>
  </si>
  <si>
    <t>Jumlah Data (n)</t>
  </si>
  <si>
    <t>12-Dec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</si>
</sst>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16" fontId="0" fillId="4" borderId="7" xfId="0" applyNumberFormat="1" applyFill="1" applyBorder="1"/>
    <xf numFmtId="0" fontId="0" fillId="3" borderId="8" xfId="0" applyFill="1" applyBorder="1"/>
    <xf numFmtId="10" fontId="0" fillId="3" borderId="4" xfId="0" applyNumberFormat="1" applyFill="1" applyBorder="1"/>
    <xf numFmtId="9" fontId="0" fillId="3" borderId="9" xfId="0" applyNumberFormat="1" applyFill="1" applyBorder="1"/>
    <xf numFmtId="10" fontId="0" fillId="5" borderId="9" xfId="0" applyNumberFormat="1" applyFill="1" applyBorder="1"/>
    <xf numFmtId="0" fontId="0" fillId="3" borderId="10" xfId="0" applyFill="1" applyBorder="1"/>
    <xf numFmtId="10" fontId="0" fillId="5" borderId="11" xfId="0" applyNumberFormat="1" applyFill="1" applyBorder="1"/>
    <xf numFmtId="10" fontId="0" fillId="3" borderId="12" xfId="0" applyNumberFormat="1" applyFill="1" applyBorder="1"/>
  </cellXfs>
  <cellStyles count="1">
    <cellStyle name="Normal" xfId="0" builtinId="0"/>
  </cellStyles>
  <dxfs count="8"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E7" totalsRowShown="0">
  <autoFilter ref="B2:E7"/>
  <tableColumns count="4">
    <tableColumn id="1" name="Jumlah Data (n)"/>
    <tableColumn id="2" name="15 agustus"/>
    <tableColumn id="3" name="22 oktober"/>
    <tableColumn id="4" name="12-Dec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2:J5" totalsRowShown="0">
  <autoFilter ref="G2:J5"/>
  <tableColumns count="4">
    <tableColumn id="1" name="Jumlah Data (n)"/>
    <tableColumn id="2" name="15 agustus"/>
    <tableColumn id="3" name="22 oktober"/>
    <tableColumn id="4" name="12-Dec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0:E15" totalsRowShown="0">
  <autoFilter ref="B10:E15"/>
  <tableColumns count="4">
    <tableColumn id="1" name="Jumlah Data (n)"/>
    <tableColumn id="2" name="15 agustus"/>
    <tableColumn id="3" name="22 oktober"/>
    <tableColumn id="4" name="12-Dec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10:J14" totalsRowShown="0">
  <autoFilter ref="G10:J14"/>
  <tableColumns count="4">
    <tableColumn id="1" name="Jumlah Data (n)"/>
    <tableColumn id="2" name="15 agustus"/>
    <tableColumn id="3" name="22 oktober"/>
    <tableColumn id="4" name="12-Dec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C19:F22" totalsRowShown="0" headerRowDxfId="0" headerRowBorderDxfId="6" tableBorderDxfId="7" totalsRowBorderDxfId="5">
  <autoFilter ref="C19:F22"/>
  <tableColumns count="4">
    <tableColumn id="1" name="Jumlah Data (n)" dataDxfId="4"/>
    <tableColumn id="2" name="15 agustus" dataDxfId="3"/>
    <tableColumn id="3" name="22 oktober" dataDxfId="2"/>
    <tableColumn id="4" name="12-Dec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="160" zoomScaleNormal="160" workbookViewId="0">
      <selection activeCell="O16" sqref="O16"/>
    </sheetView>
  </sheetViews>
  <sheetFormatPr defaultRowHeight="15" x14ac:dyDescent="0.25"/>
  <cols>
    <col min="2" max="2" width="9.42578125" customWidth="1"/>
    <col min="3" max="3" width="14.85546875" customWidth="1"/>
    <col min="4" max="4" width="12" customWidth="1"/>
    <col min="5" max="5" width="13.5703125" customWidth="1"/>
    <col min="7" max="10" width="9.42578125" customWidth="1"/>
  </cols>
  <sheetData>
    <row r="1" spans="2:10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</row>
    <row r="2" spans="2:10" x14ac:dyDescent="0.25">
      <c r="B2" t="s">
        <v>9</v>
      </c>
      <c r="C2" t="s">
        <v>0</v>
      </c>
      <c r="D2" t="s">
        <v>1</v>
      </c>
      <c r="E2" s="1" t="s">
        <v>10</v>
      </c>
      <c r="G2" t="s">
        <v>9</v>
      </c>
      <c r="H2" t="s">
        <v>0</v>
      </c>
      <c r="I2" t="s">
        <v>1</v>
      </c>
      <c r="J2" s="1" t="s">
        <v>10</v>
      </c>
    </row>
    <row r="3" spans="2:10" x14ac:dyDescent="0.25">
      <c r="B3">
        <v>10</v>
      </c>
      <c r="C3">
        <v>28997</v>
      </c>
      <c r="D3">
        <v>98282</v>
      </c>
      <c r="E3">
        <v>151570</v>
      </c>
      <c r="G3">
        <v>10</v>
      </c>
      <c r="H3">
        <f>29036-28997</f>
        <v>39</v>
      </c>
      <c r="I3">
        <f>98206-98282</f>
        <v>-76</v>
      </c>
      <c r="J3">
        <f>151201-151570</f>
        <v>-369</v>
      </c>
    </row>
    <row r="4" spans="2:10" x14ac:dyDescent="0.25">
      <c r="B4">
        <v>5</v>
      </c>
      <c r="C4">
        <v>28986</v>
      </c>
      <c r="D4">
        <v>98157</v>
      </c>
      <c r="E4">
        <v>151445</v>
      </c>
      <c r="G4">
        <v>5</v>
      </c>
      <c r="H4">
        <f>29036-28986</f>
        <v>50</v>
      </c>
      <c r="I4">
        <f>98206-98157</f>
        <v>49</v>
      </c>
      <c r="J4">
        <f>151201-151445</f>
        <v>-244</v>
      </c>
    </row>
    <row r="5" spans="2:10" x14ac:dyDescent="0.25">
      <c r="B5">
        <v>3</v>
      </c>
      <c r="C5">
        <v>29043</v>
      </c>
      <c r="D5">
        <v>98193</v>
      </c>
      <c r="E5">
        <v>151447</v>
      </c>
      <c r="G5">
        <v>3</v>
      </c>
      <c r="H5">
        <f>29036-29043</f>
        <v>-7</v>
      </c>
      <c r="I5">
        <f>98206-98193</f>
        <v>13</v>
      </c>
      <c r="J5">
        <f>151201-151447</f>
        <v>-246</v>
      </c>
    </row>
    <row r="6" spans="2:10" x14ac:dyDescent="0.25">
      <c r="B6" t="s">
        <v>2</v>
      </c>
      <c r="C6">
        <v>29036</v>
      </c>
      <c r="D6">
        <v>98206</v>
      </c>
      <c r="E6">
        <v>151201</v>
      </c>
    </row>
    <row r="7" spans="2:10" x14ac:dyDescent="0.25">
      <c r="B7" t="s">
        <v>6</v>
      </c>
      <c r="C7">
        <v>28438</v>
      </c>
      <c r="D7">
        <v>97217</v>
      </c>
      <c r="E7">
        <v>150250</v>
      </c>
    </row>
    <row r="9" spans="2:10" x14ac:dyDescent="0.25">
      <c r="B9" s="2" t="s">
        <v>7</v>
      </c>
      <c r="C9" s="2"/>
      <c r="D9" s="2"/>
      <c r="E9" s="2"/>
      <c r="G9" s="2" t="s">
        <v>3</v>
      </c>
      <c r="H9" s="2"/>
      <c r="I9" s="2"/>
      <c r="J9" s="2"/>
    </row>
    <row r="10" spans="2:10" x14ac:dyDescent="0.25">
      <c r="B10" t="s">
        <v>9</v>
      </c>
      <c r="C10" t="s">
        <v>0</v>
      </c>
      <c r="D10" t="s">
        <v>1</v>
      </c>
      <c r="E10" s="1" t="s">
        <v>10</v>
      </c>
      <c r="G10" t="s">
        <v>9</v>
      </c>
      <c r="H10" t="s">
        <v>0</v>
      </c>
      <c r="I10" t="s">
        <v>1</v>
      </c>
      <c r="J10" s="1" t="s">
        <v>10</v>
      </c>
    </row>
    <row r="11" spans="2:10" x14ac:dyDescent="0.25">
      <c r="B11">
        <v>10</v>
      </c>
      <c r="C11">
        <f>28997-C15</f>
        <v>559</v>
      </c>
      <c r="D11">
        <f>98282-D15</f>
        <v>1065</v>
      </c>
      <c r="E11">
        <f>151570-E15</f>
        <v>1320</v>
      </c>
      <c r="G11">
        <v>10</v>
      </c>
      <c r="H11">
        <f>1-C11/C14</f>
        <v>6.5217391304347783E-2</v>
      </c>
      <c r="I11">
        <f>1-D11/D14</f>
        <v>-7.68452982810921E-2</v>
      </c>
      <c r="J11">
        <f>1-E11/E14</f>
        <v>-0.38801261829653</v>
      </c>
    </row>
    <row r="12" spans="2:10" x14ac:dyDescent="0.25">
      <c r="B12">
        <v>5</v>
      </c>
      <c r="C12">
        <f>28986-C15</f>
        <v>548</v>
      </c>
      <c r="D12">
        <f>98157-D15</f>
        <v>940</v>
      </c>
      <c r="E12">
        <f>151445-E15</f>
        <v>1195</v>
      </c>
      <c r="G12">
        <v>5</v>
      </c>
      <c r="H12">
        <f>1-C12/C14</f>
        <v>8.361204013377932E-2</v>
      </c>
      <c r="I12">
        <f>1-D12/D14</f>
        <v>4.9544994944388243E-2</v>
      </c>
      <c r="J12">
        <f>1-E12/E14</f>
        <v>-0.25657202944269186</v>
      </c>
    </row>
    <row r="13" spans="2:10" x14ac:dyDescent="0.25">
      <c r="B13">
        <v>3</v>
      </c>
      <c r="C13">
        <f>29043-C15</f>
        <v>605</v>
      </c>
      <c r="D13">
        <f>98193-D15</f>
        <v>976</v>
      </c>
      <c r="E13">
        <f>151447-E15</f>
        <v>1197</v>
      </c>
      <c r="G13">
        <v>3</v>
      </c>
      <c r="H13">
        <f>1-C13/C14</f>
        <v>-1.17056856187292E-2</v>
      </c>
      <c r="I13">
        <f>1-D13/D14</f>
        <v>1.3144590495449915E-2</v>
      </c>
      <c r="J13">
        <f>1-E13/E14</f>
        <v>-0.25867507886435326</v>
      </c>
    </row>
    <row r="14" spans="2:10" x14ac:dyDescent="0.25">
      <c r="B14" t="s">
        <v>2</v>
      </c>
      <c r="C14">
        <f>29036-C15</f>
        <v>598</v>
      </c>
      <c r="D14">
        <f>98206-D15</f>
        <v>989</v>
      </c>
      <c r="E14">
        <f>151201-E15</f>
        <v>951</v>
      </c>
      <c r="G14" t="s">
        <v>2</v>
      </c>
      <c r="H14">
        <v>598</v>
      </c>
      <c r="I14">
        <v>989</v>
      </c>
      <c r="J14">
        <v>951</v>
      </c>
    </row>
    <row r="15" spans="2:10" x14ac:dyDescent="0.25">
      <c r="B15" t="s">
        <v>6</v>
      </c>
      <c r="C15">
        <v>28438</v>
      </c>
      <c r="D15">
        <v>97217</v>
      </c>
      <c r="E15">
        <v>150250</v>
      </c>
    </row>
    <row r="17" spans="3:6" ht="15.75" thickBot="1" x14ac:dyDescent="0.3"/>
    <row r="18" spans="3:6" ht="15.75" thickBot="1" x14ac:dyDescent="0.3">
      <c r="C18" s="3" t="s">
        <v>8</v>
      </c>
      <c r="D18" s="4"/>
      <c r="E18" s="4"/>
      <c r="F18" s="5"/>
    </row>
    <row r="19" spans="3:6" x14ac:dyDescent="0.25">
      <c r="C19" s="6" t="s">
        <v>9</v>
      </c>
      <c r="D19" s="7" t="s">
        <v>0</v>
      </c>
      <c r="E19" s="7" t="s">
        <v>1</v>
      </c>
      <c r="F19" s="8" t="s">
        <v>10</v>
      </c>
    </row>
    <row r="20" spans="3:6" x14ac:dyDescent="0.25">
      <c r="C20" s="9">
        <v>10</v>
      </c>
      <c r="D20" s="10">
        <v>6.5216999999999997E-2</v>
      </c>
      <c r="E20" s="10">
        <v>7.6799999999999993E-2</v>
      </c>
      <c r="F20" s="11">
        <v>0.38800000000000001</v>
      </c>
    </row>
    <row r="21" spans="3:6" x14ac:dyDescent="0.25">
      <c r="C21" s="9">
        <v>5</v>
      </c>
      <c r="D21" s="10">
        <v>8.3612000000000006E-2</v>
      </c>
      <c r="E21" s="10">
        <v>4.9500000000000002E-2</v>
      </c>
      <c r="F21" s="12">
        <v>0.25650000000000001</v>
      </c>
    </row>
    <row r="22" spans="3:6" x14ac:dyDescent="0.25">
      <c r="C22" s="13">
        <v>3</v>
      </c>
      <c r="D22" s="14">
        <v>1.171E-2</v>
      </c>
      <c r="E22" s="14">
        <v>1.3100000000000001E-2</v>
      </c>
      <c r="F22" s="15">
        <v>0.2586</v>
      </c>
    </row>
  </sheetData>
  <mergeCells count="5">
    <mergeCell ref="C18:F18"/>
    <mergeCell ref="G9:J9"/>
    <mergeCell ref="B9:E9"/>
    <mergeCell ref="B1:E1"/>
    <mergeCell ref="G1:J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2020-12-21T13:09:54Z</dcterms:created>
  <dcterms:modified xsi:type="dcterms:W3CDTF">2020-12-21T13:54:00Z</dcterms:modified>
</cp:coreProperties>
</file>